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007227\Documents\Cinder Bed\Ammendment attachments\"/>
    </mc:Choice>
  </mc:AlternateContent>
  <bookViews>
    <workbookView xWindow="0" yWindow="0" windowWidth="28800" windowHeight="12495" tabRatio="923" firstSheet="1" activeTab="1"/>
  </bookViews>
  <sheets>
    <sheet name="Sheet1" sheetId="1" state="hidden" r:id="rId1"/>
    <sheet name="KPI Results - October" sheetId="3" r:id="rId2"/>
    <sheet name="KPI Results - Last 12 Months" sheetId="5" r:id="rId3"/>
    <sheet name="Customer Complaints - VA" sheetId="4" state="hidden" r:id="rId4"/>
    <sheet name="KPI Results - Last 24 Months" sheetId="6" r:id="rId5"/>
    <sheet name="OTP by Route - Last 12 Months" sheetId="7" r:id="rId6"/>
    <sheet name="Cinder Bed Road - OTP by Route" sheetId="2" state="hidden" r:id="rId7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  <c r="C25" i="7"/>
  <c r="D25" i="7"/>
  <c r="E25" i="7"/>
  <c r="F25" i="7"/>
  <c r="G25" i="7"/>
  <c r="H25" i="7"/>
  <c r="I25" i="7"/>
  <c r="J25" i="7"/>
  <c r="K25" i="7"/>
  <c r="L25" i="7"/>
  <c r="M25" i="7"/>
  <c r="C50" i="7"/>
  <c r="D50" i="7"/>
  <c r="E50" i="7"/>
  <c r="F50" i="7"/>
  <c r="G50" i="7"/>
  <c r="H50" i="7"/>
  <c r="I50" i="7"/>
  <c r="J50" i="7"/>
  <c r="K50" i="7"/>
  <c r="L50" i="7"/>
  <c r="M50" i="7"/>
  <c r="M106" i="7"/>
  <c r="L106" i="7"/>
  <c r="K106" i="7"/>
  <c r="J106" i="7"/>
  <c r="I106" i="7"/>
  <c r="H106" i="7"/>
  <c r="G106" i="7"/>
  <c r="F106" i="7"/>
  <c r="E106" i="7"/>
  <c r="D106" i="7"/>
  <c r="C106" i="7"/>
  <c r="M105" i="7"/>
  <c r="L105" i="7"/>
  <c r="K105" i="7"/>
  <c r="J105" i="7"/>
  <c r="I105" i="7"/>
  <c r="H105" i="7"/>
  <c r="G105" i="7"/>
  <c r="F105" i="7"/>
  <c r="E105" i="7"/>
  <c r="D105" i="7"/>
  <c r="C105" i="7"/>
  <c r="M104" i="7"/>
  <c r="L104" i="7"/>
  <c r="K104" i="7"/>
  <c r="J104" i="7"/>
  <c r="I104" i="7"/>
  <c r="H104" i="7"/>
  <c r="G104" i="7"/>
  <c r="F104" i="7"/>
  <c r="E104" i="7"/>
  <c r="D104" i="7"/>
  <c r="C104" i="7"/>
  <c r="M103" i="7"/>
  <c r="L103" i="7"/>
  <c r="K103" i="7"/>
  <c r="J103" i="7"/>
  <c r="I103" i="7"/>
  <c r="H103" i="7"/>
  <c r="G103" i="7"/>
  <c r="F103" i="7"/>
  <c r="E103" i="7"/>
  <c r="D103" i="7"/>
  <c r="C103" i="7"/>
  <c r="M102" i="7"/>
  <c r="L102" i="7"/>
  <c r="K102" i="7"/>
  <c r="J102" i="7"/>
  <c r="I102" i="7"/>
  <c r="H102" i="7"/>
  <c r="G102" i="7"/>
  <c r="F102" i="7"/>
  <c r="E102" i="7"/>
  <c r="D102" i="7"/>
  <c r="C102" i="7"/>
  <c r="M101" i="7"/>
  <c r="L101" i="7"/>
  <c r="K101" i="7"/>
  <c r="J101" i="7"/>
  <c r="I101" i="7"/>
  <c r="H101" i="7"/>
  <c r="G101" i="7"/>
  <c r="F101" i="7"/>
  <c r="E101" i="7"/>
  <c r="D101" i="7"/>
  <c r="C101" i="7"/>
  <c r="M100" i="7"/>
  <c r="L100" i="7"/>
  <c r="K100" i="7"/>
  <c r="J100" i="7"/>
  <c r="I100" i="7"/>
  <c r="H100" i="7"/>
  <c r="G100" i="7"/>
  <c r="F100" i="7"/>
  <c r="E100" i="7"/>
  <c r="D100" i="7"/>
  <c r="C100" i="7"/>
  <c r="M99" i="7"/>
  <c r="L99" i="7"/>
  <c r="K99" i="7"/>
  <c r="J99" i="7"/>
  <c r="I99" i="7"/>
  <c r="H99" i="7"/>
  <c r="G99" i="7"/>
  <c r="F99" i="7"/>
  <c r="E99" i="7"/>
  <c r="D99" i="7"/>
  <c r="C99" i="7"/>
  <c r="M98" i="7"/>
  <c r="L98" i="7"/>
  <c r="K98" i="7"/>
  <c r="J98" i="7"/>
  <c r="I98" i="7"/>
  <c r="H98" i="7"/>
  <c r="G98" i="7"/>
  <c r="F98" i="7"/>
  <c r="E98" i="7"/>
  <c r="D98" i="7"/>
  <c r="C98" i="7"/>
  <c r="M97" i="7"/>
  <c r="L97" i="7"/>
  <c r="K97" i="7"/>
  <c r="J97" i="7"/>
  <c r="I97" i="7"/>
  <c r="H97" i="7"/>
  <c r="G97" i="7"/>
  <c r="F97" i="7"/>
  <c r="E97" i="7"/>
  <c r="D97" i="7"/>
  <c r="C97" i="7"/>
  <c r="M96" i="7"/>
  <c r="L96" i="7"/>
  <c r="K96" i="7"/>
  <c r="J96" i="7"/>
  <c r="I96" i="7"/>
  <c r="H96" i="7"/>
  <c r="G96" i="7"/>
  <c r="F96" i="7"/>
  <c r="E96" i="7"/>
  <c r="D96" i="7"/>
  <c r="C96" i="7"/>
  <c r="M95" i="7"/>
  <c r="L95" i="7"/>
  <c r="K95" i="7"/>
  <c r="J95" i="7"/>
  <c r="I95" i="7"/>
  <c r="H95" i="7"/>
  <c r="G95" i="7"/>
  <c r="F95" i="7"/>
  <c r="E95" i="7"/>
  <c r="D95" i="7"/>
  <c r="C95" i="7"/>
  <c r="M94" i="7"/>
  <c r="L94" i="7"/>
  <c r="K94" i="7"/>
  <c r="J94" i="7"/>
  <c r="I94" i="7"/>
  <c r="H94" i="7"/>
  <c r="G94" i="7"/>
  <c r="F94" i="7"/>
  <c r="E94" i="7"/>
  <c r="D94" i="7"/>
  <c r="C94" i="7"/>
  <c r="M93" i="7"/>
  <c r="L93" i="7"/>
  <c r="K93" i="7"/>
  <c r="J93" i="7"/>
  <c r="I93" i="7"/>
  <c r="H93" i="7"/>
  <c r="G93" i="7"/>
  <c r="F93" i="7"/>
  <c r="E93" i="7"/>
  <c r="D93" i="7"/>
  <c r="C93" i="7"/>
  <c r="M92" i="7"/>
  <c r="L92" i="7"/>
  <c r="K92" i="7"/>
  <c r="J92" i="7"/>
  <c r="I92" i="7"/>
  <c r="H92" i="7"/>
  <c r="G92" i="7"/>
  <c r="F92" i="7"/>
  <c r="E92" i="7"/>
  <c r="D92" i="7"/>
  <c r="C92" i="7"/>
  <c r="M91" i="7"/>
  <c r="L91" i="7"/>
  <c r="K91" i="7"/>
  <c r="J91" i="7"/>
  <c r="I91" i="7"/>
  <c r="H91" i="7"/>
  <c r="G91" i="7"/>
  <c r="F91" i="7"/>
  <c r="E91" i="7"/>
  <c r="D91" i="7"/>
  <c r="C91" i="7"/>
  <c r="M90" i="7"/>
  <c r="L90" i="7"/>
  <c r="K90" i="7"/>
  <c r="J90" i="7"/>
  <c r="I90" i="7"/>
  <c r="H90" i="7"/>
  <c r="G90" i="7"/>
  <c r="F90" i="7"/>
  <c r="E90" i="7"/>
  <c r="D90" i="7"/>
  <c r="C90" i="7"/>
  <c r="M89" i="7"/>
  <c r="L89" i="7"/>
  <c r="K89" i="7"/>
  <c r="J89" i="7"/>
  <c r="I89" i="7"/>
  <c r="H89" i="7"/>
  <c r="G89" i="7"/>
  <c r="F89" i="7"/>
  <c r="E89" i="7"/>
  <c r="D89" i="7"/>
  <c r="C89" i="7"/>
  <c r="M88" i="7"/>
  <c r="L88" i="7"/>
  <c r="K88" i="7"/>
  <c r="J88" i="7"/>
  <c r="I88" i="7"/>
  <c r="H88" i="7"/>
  <c r="G88" i="7"/>
  <c r="F88" i="7"/>
  <c r="E88" i="7"/>
  <c r="D88" i="7"/>
  <c r="C88" i="7"/>
  <c r="M87" i="7"/>
  <c r="L87" i="7"/>
  <c r="K87" i="7"/>
  <c r="J87" i="7"/>
  <c r="I87" i="7"/>
  <c r="H87" i="7"/>
  <c r="G87" i="7"/>
  <c r="F87" i="7"/>
  <c r="E87" i="7"/>
  <c r="D87" i="7"/>
  <c r="C87" i="7"/>
  <c r="M86" i="7"/>
  <c r="L86" i="7"/>
  <c r="K86" i="7"/>
  <c r="J86" i="7"/>
  <c r="I86" i="7"/>
  <c r="H86" i="7"/>
  <c r="G86" i="7"/>
  <c r="F86" i="7"/>
  <c r="E86" i="7"/>
  <c r="D86" i="7"/>
  <c r="C86" i="7"/>
  <c r="D107" i="7" l="1"/>
  <c r="D83" i="7" s="1"/>
  <c r="L107" i="7"/>
  <c r="L83" i="7" s="1"/>
  <c r="H107" i="7"/>
  <c r="H83" i="7" s="1"/>
  <c r="C107" i="7"/>
  <c r="C83" i="7" s="1"/>
  <c r="G107" i="7"/>
  <c r="G83" i="7" s="1"/>
  <c r="K107" i="7"/>
  <c r="K83" i="7" s="1"/>
  <c r="F107" i="7"/>
  <c r="F83" i="7" s="1"/>
  <c r="J107" i="7"/>
  <c r="J83" i="7" s="1"/>
  <c r="E107" i="7"/>
  <c r="E83" i="7" s="1"/>
  <c r="I107" i="7"/>
  <c r="I83" i="7" s="1"/>
  <c r="M107" i="7"/>
  <c r="M83" i="7" s="1"/>
  <c r="D4" i="4"/>
  <c r="E4" i="4" s="1"/>
  <c r="C4" i="4"/>
  <c r="E24" i="4"/>
  <c r="E6" i="4"/>
  <c r="E7" i="4"/>
  <c r="E8" i="4"/>
  <c r="E9" i="4"/>
  <c r="E10" i="4"/>
  <c r="E11" i="4"/>
  <c r="E13" i="4"/>
  <c r="E14" i="4"/>
  <c r="E15" i="4"/>
  <c r="E16" i="4"/>
  <c r="E17" i="4"/>
  <c r="E18" i="4"/>
  <c r="E19" i="4"/>
  <c r="E20" i="4"/>
  <c r="E21" i="4"/>
  <c r="E22" i="4"/>
  <c r="E5" i="4"/>
  <c r="AO55" i="2" l="1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54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50" i="2"/>
  <c r="AM25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50" i="2"/>
  <c r="AB25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50" i="2"/>
  <c r="O25" i="2"/>
  <c r="AM99" i="2" l="1"/>
  <c r="AM75" i="2" s="1"/>
  <c r="O99" i="2"/>
  <c r="O75" i="2" s="1"/>
  <c r="AO75" i="2" s="1"/>
  <c r="AB99" i="2"/>
  <c r="AB75" i="2" s="1"/>
  <c r="AA98" i="2" l="1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AA50" i="2"/>
  <c r="Z50" i="2"/>
  <c r="Y50" i="2"/>
  <c r="X50" i="2"/>
  <c r="W50" i="2"/>
  <c r="V50" i="2"/>
  <c r="U50" i="2"/>
  <c r="T50" i="2"/>
  <c r="S50" i="2"/>
  <c r="R50" i="2"/>
  <c r="Q50" i="2"/>
  <c r="P50" i="2"/>
  <c r="AA25" i="2"/>
  <c r="Z25" i="2"/>
  <c r="Y25" i="2"/>
  <c r="X25" i="2"/>
  <c r="W25" i="2"/>
  <c r="V25" i="2"/>
  <c r="U25" i="2"/>
  <c r="T25" i="2"/>
  <c r="S25" i="2"/>
  <c r="R25" i="2"/>
  <c r="Q25" i="2"/>
  <c r="P25" i="2"/>
  <c r="AK25" i="2"/>
  <c r="AJ25" i="2"/>
  <c r="AI25" i="2"/>
  <c r="AH25" i="2"/>
  <c r="AG25" i="2"/>
  <c r="AF25" i="2"/>
  <c r="AE25" i="2"/>
  <c r="AD25" i="2"/>
  <c r="AK50" i="2"/>
  <c r="AJ50" i="2"/>
  <c r="AI50" i="2"/>
  <c r="AH50" i="2"/>
  <c r="AG50" i="2"/>
  <c r="AF50" i="2"/>
  <c r="AE50" i="2"/>
  <c r="AD50" i="2"/>
  <c r="AD78" i="2"/>
  <c r="AE78" i="2"/>
  <c r="AF78" i="2"/>
  <c r="AG78" i="2"/>
  <c r="AH78" i="2"/>
  <c r="AI78" i="2"/>
  <c r="AJ78" i="2"/>
  <c r="AK78" i="2"/>
  <c r="AD79" i="2"/>
  <c r="AE79" i="2"/>
  <c r="AF79" i="2"/>
  <c r="AG79" i="2"/>
  <c r="AH79" i="2"/>
  <c r="AI79" i="2"/>
  <c r="AJ79" i="2"/>
  <c r="AK79" i="2"/>
  <c r="AD80" i="2"/>
  <c r="AE80" i="2"/>
  <c r="AF80" i="2"/>
  <c r="AG80" i="2"/>
  <c r="AH80" i="2"/>
  <c r="AI80" i="2"/>
  <c r="AJ80" i="2"/>
  <c r="AK80" i="2"/>
  <c r="AD81" i="2"/>
  <c r="AE81" i="2"/>
  <c r="AF81" i="2"/>
  <c r="AG81" i="2"/>
  <c r="AH81" i="2"/>
  <c r="AI81" i="2"/>
  <c r="AJ81" i="2"/>
  <c r="AK81" i="2"/>
  <c r="AD82" i="2"/>
  <c r="AE82" i="2"/>
  <c r="AF82" i="2"/>
  <c r="AG82" i="2"/>
  <c r="AH82" i="2"/>
  <c r="AI82" i="2"/>
  <c r="AJ82" i="2"/>
  <c r="AK82" i="2"/>
  <c r="AD83" i="2"/>
  <c r="AE83" i="2"/>
  <c r="AF83" i="2"/>
  <c r="AG83" i="2"/>
  <c r="AH83" i="2"/>
  <c r="AI83" i="2"/>
  <c r="AJ83" i="2"/>
  <c r="AK83" i="2"/>
  <c r="AD84" i="2"/>
  <c r="AE84" i="2"/>
  <c r="AF84" i="2"/>
  <c r="AG84" i="2"/>
  <c r="AH84" i="2"/>
  <c r="AI84" i="2"/>
  <c r="AJ84" i="2"/>
  <c r="AK84" i="2"/>
  <c r="AD85" i="2"/>
  <c r="AE85" i="2"/>
  <c r="AF85" i="2"/>
  <c r="AG85" i="2"/>
  <c r="AH85" i="2"/>
  <c r="AI85" i="2"/>
  <c r="AJ85" i="2"/>
  <c r="AK85" i="2"/>
  <c r="AD86" i="2"/>
  <c r="AE86" i="2"/>
  <c r="AF86" i="2"/>
  <c r="AG86" i="2"/>
  <c r="AH86" i="2"/>
  <c r="AI86" i="2"/>
  <c r="AJ86" i="2"/>
  <c r="AK86" i="2"/>
  <c r="AD87" i="2"/>
  <c r="AE87" i="2"/>
  <c r="AF87" i="2"/>
  <c r="AG87" i="2"/>
  <c r="AH87" i="2"/>
  <c r="AI87" i="2"/>
  <c r="AJ87" i="2"/>
  <c r="AK87" i="2"/>
  <c r="AD88" i="2"/>
  <c r="AE88" i="2"/>
  <c r="AF88" i="2"/>
  <c r="AG88" i="2"/>
  <c r="AH88" i="2"/>
  <c r="AI88" i="2"/>
  <c r="AJ88" i="2"/>
  <c r="AK88" i="2"/>
  <c r="AD89" i="2"/>
  <c r="AE89" i="2"/>
  <c r="AF89" i="2"/>
  <c r="AG89" i="2"/>
  <c r="AH89" i="2"/>
  <c r="AI89" i="2"/>
  <c r="AJ89" i="2"/>
  <c r="AK89" i="2"/>
  <c r="AD90" i="2"/>
  <c r="AE90" i="2"/>
  <c r="AF90" i="2"/>
  <c r="AG90" i="2"/>
  <c r="AH90" i="2"/>
  <c r="AI90" i="2"/>
  <c r="AJ90" i="2"/>
  <c r="AK90" i="2"/>
  <c r="AD91" i="2"/>
  <c r="AE91" i="2"/>
  <c r="AF91" i="2"/>
  <c r="AG91" i="2"/>
  <c r="AH91" i="2"/>
  <c r="AI91" i="2"/>
  <c r="AJ91" i="2"/>
  <c r="AK91" i="2"/>
  <c r="AD92" i="2"/>
  <c r="AE92" i="2"/>
  <c r="AF92" i="2"/>
  <c r="AG92" i="2"/>
  <c r="AH92" i="2"/>
  <c r="AI92" i="2"/>
  <c r="AJ92" i="2"/>
  <c r="AK92" i="2"/>
  <c r="AD93" i="2"/>
  <c r="AE93" i="2"/>
  <c r="AF93" i="2"/>
  <c r="AG93" i="2"/>
  <c r="AH93" i="2"/>
  <c r="AI93" i="2"/>
  <c r="AJ93" i="2"/>
  <c r="AK93" i="2"/>
  <c r="AD94" i="2"/>
  <c r="AE94" i="2"/>
  <c r="AF94" i="2"/>
  <c r="AG94" i="2"/>
  <c r="AH94" i="2"/>
  <c r="AI94" i="2"/>
  <c r="AJ94" i="2"/>
  <c r="AK94" i="2"/>
  <c r="AD95" i="2"/>
  <c r="AE95" i="2"/>
  <c r="AF95" i="2"/>
  <c r="AG95" i="2"/>
  <c r="AH95" i="2"/>
  <c r="AI95" i="2"/>
  <c r="AJ95" i="2"/>
  <c r="AK95" i="2"/>
  <c r="AD96" i="2"/>
  <c r="AE96" i="2"/>
  <c r="AF96" i="2"/>
  <c r="AG96" i="2"/>
  <c r="AH96" i="2"/>
  <c r="AI96" i="2"/>
  <c r="AJ96" i="2"/>
  <c r="AK96" i="2"/>
  <c r="AD97" i="2"/>
  <c r="AE97" i="2"/>
  <c r="AF97" i="2"/>
  <c r="AG97" i="2"/>
  <c r="AH97" i="2"/>
  <c r="AI97" i="2"/>
  <c r="AJ97" i="2"/>
  <c r="AK97" i="2"/>
  <c r="AD98" i="2"/>
  <c r="AE98" i="2"/>
  <c r="AF98" i="2"/>
  <c r="AG98" i="2"/>
  <c r="AH98" i="2"/>
  <c r="AI98" i="2"/>
  <c r="AJ98" i="2"/>
  <c r="AK98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50" i="2"/>
  <c r="AC25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78" i="2"/>
  <c r="D50" i="2"/>
  <c r="C50" i="2"/>
  <c r="D25" i="2"/>
  <c r="C25" i="2"/>
  <c r="D99" i="2" l="1"/>
  <c r="C99" i="2"/>
  <c r="C75" i="2" s="1"/>
  <c r="AA99" i="2"/>
  <c r="AA75" i="2" s="1"/>
  <c r="Z99" i="2"/>
  <c r="Z75" i="2" s="1"/>
  <c r="Y99" i="2"/>
  <c r="Y75" i="2" s="1"/>
  <c r="X99" i="2"/>
  <c r="X75" i="2" s="1"/>
  <c r="W99" i="2"/>
  <c r="W75" i="2" s="1"/>
  <c r="V99" i="2"/>
  <c r="V75" i="2" s="1"/>
  <c r="U99" i="2"/>
  <c r="U75" i="2" s="1"/>
  <c r="T99" i="2"/>
  <c r="T75" i="2" s="1"/>
  <c r="S99" i="2"/>
  <c r="S75" i="2" s="1"/>
  <c r="R99" i="2"/>
  <c r="R75" i="2" s="1"/>
  <c r="Q99" i="2"/>
  <c r="Q75" i="2" s="1"/>
  <c r="P99" i="2"/>
  <c r="P75" i="2" s="1"/>
  <c r="AI99" i="2"/>
  <c r="AI75" i="2" s="1"/>
  <c r="AE99" i="2"/>
  <c r="AE75" i="2" s="1"/>
  <c r="AK99" i="2"/>
  <c r="AK75" i="2" s="1"/>
  <c r="AG99" i="2"/>
  <c r="AG75" i="2" s="1"/>
  <c r="AH99" i="2"/>
  <c r="AH75" i="2" s="1"/>
  <c r="AJ99" i="2"/>
  <c r="AJ75" i="2" s="1"/>
  <c r="AF99" i="2"/>
  <c r="AF75" i="2" s="1"/>
  <c r="AD99" i="2"/>
  <c r="AD75" i="2" s="1"/>
  <c r="AC99" i="2"/>
  <c r="AC75" i="2" s="1"/>
  <c r="D75" i="2"/>
</calcChain>
</file>

<file path=xl/sharedStrings.xml><?xml version="1.0" encoding="utf-8"?>
<sst xmlns="http://schemas.openxmlformats.org/spreadsheetml/2006/main" count="491" uniqueCount="122">
  <si>
    <t>Time Between Buses</t>
  </si>
  <si>
    <t>AM Early</t>
  </si>
  <si>
    <t>4:00AM</t>
  </si>
  <si>
    <t>5:59AM</t>
  </si>
  <si>
    <t>AM Peak</t>
  </si>
  <si>
    <t>3:00PM</t>
  </si>
  <si>
    <t>6:59PM</t>
  </si>
  <si>
    <t>Midday</t>
  </si>
  <si>
    <t>PM Peak</t>
  </si>
  <si>
    <t>Early Night</t>
  </si>
  <si>
    <t>Scheduled Headway</t>
  </si>
  <si>
    <t>10 minutes</t>
  </si>
  <si>
    <t>7-9 minutes</t>
  </si>
  <si>
    <t>12 minutes</t>
  </si>
  <si>
    <t>79 South</t>
  </si>
  <si>
    <t>29K</t>
  </si>
  <si>
    <t>29N</t>
  </si>
  <si>
    <t>29C</t>
  </si>
  <si>
    <t>29G</t>
  </si>
  <si>
    <t>17G</t>
  </si>
  <si>
    <t>17H</t>
  </si>
  <si>
    <t>17K</t>
  </si>
  <si>
    <t>17L</t>
  </si>
  <si>
    <t>17A</t>
  </si>
  <si>
    <t>17B</t>
  </si>
  <si>
    <t>17F</t>
  </si>
  <si>
    <t>17M</t>
  </si>
  <si>
    <t>18G</t>
  </si>
  <si>
    <t>18H</t>
  </si>
  <si>
    <t>18J</t>
  </si>
  <si>
    <t>REX</t>
  </si>
  <si>
    <t>18P</t>
  </si>
  <si>
    <t>18R</t>
  </si>
  <si>
    <t>18S</t>
  </si>
  <si>
    <t>S80</t>
  </si>
  <si>
    <t>S91</t>
  </si>
  <si>
    <t>Total</t>
  </si>
  <si>
    <t>Total Scheduled Timepoints</t>
  </si>
  <si>
    <t>Total Actual Timepoints</t>
  </si>
  <si>
    <t>On-Time Performance</t>
  </si>
  <si>
    <t>Average</t>
  </si>
  <si>
    <t>CYTD 17</t>
  </si>
  <si>
    <t>All Bus Collisions per 100,000 miles</t>
  </si>
  <si>
    <t>Transport-Involved Customer Injuries</t>
  </si>
  <si>
    <t>Safety Equipment Availability</t>
  </si>
  <si>
    <t>Top Five Customer Complaints per 100,000 Passenger Trips</t>
  </si>
  <si>
    <t>Vehicle Appearance</t>
  </si>
  <si>
    <t>Heating Ventilation and Air Conditioning Availability</t>
  </si>
  <si>
    <t>Mean Distance Between Failure</t>
  </si>
  <si>
    <t>On-Time Preventative Maintenance Inspection Performance</t>
  </si>
  <si>
    <t>ADA Equipment Availability</t>
  </si>
  <si>
    <t>Operator Log-On</t>
  </si>
  <si>
    <t>Required Reports</t>
  </si>
  <si>
    <t>Key Personnel</t>
  </si>
  <si>
    <t>Customer Relations</t>
  </si>
  <si>
    <t>Cinder Bed Road Key Performance Indicators</t>
  </si>
  <si>
    <t xml:space="preserve">Safety  </t>
  </si>
  <si>
    <t>Customer Service</t>
  </si>
  <si>
    <t>Maintenance</t>
  </si>
  <si>
    <t>Contract Administration</t>
  </si>
  <si>
    <t>May</t>
  </si>
  <si>
    <t>Nov-2016</t>
  </si>
  <si>
    <t>Dec-2016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</si>
  <si>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</si>
  <si>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</si>
  <si>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</si>
  <si>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</si>
  <si>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</si>
  <si>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</si>
  <si>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</si>
  <si>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</si>
  <si>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</si>
  <si>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</si>
  <si>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VA Ridership</t>
  </si>
  <si>
    <t>VA Complaints</t>
  </si>
  <si>
    <t>Complaints per 100,000</t>
  </si>
  <si>
    <t>2016</t>
  </si>
  <si>
    <t>Jun</t>
  </si>
  <si>
    <t>Jul</t>
  </si>
  <si>
    <t>Aug</t>
  </si>
  <si>
    <t>Sep</t>
  </si>
  <si>
    <t>Oct</t>
  </si>
  <si>
    <t>Nov</t>
  </si>
  <si>
    <t>Dec</t>
  </si>
  <si>
    <t>2017</t>
  </si>
  <si>
    <t>Jan</t>
  </si>
  <si>
    <t>Feb</t>
  </si>
  <si>
    <t>Mar</t>
  </si>
  <si>
    <t>Apr</t>
  </si>
  <si>
    <t>Customer Complaints per 100,000 Passengers - Virginia</t>
  </si>
  <si>
    <t>Cinder Bed Road - On-Time Performance by Route</t>
  </si>
  <si>
    <t>*Data beginning June 2016 due to switch to new Customer Relationship Managment (CRM) system</t>
  </si>
  <si>
    <t>Minimum Standard</t>
  </si>
  <si>
    <t>Year 1: 80%</t>
  </si>
  <si>
    <t>&gt; 8,000</t>
  </si>
  <si>
    <t>&lt; 3.0</t>
  </si>
  <si>
    <t>Missed Trips</t>
  </si>
  <si>
    <t>Nov-2015</t>
  </si>
  <si>
    <t>Oct-2016</t>
  </si>
  <si>
    <t>Sep-2016</t>
  </si>
  <si>
    <t>Aug-2016</t>
  </si>
  <si>
    <t>Jul-2016</t>
  </si>
  <si>
    <t>Jun-2016</t>
  </si>
  <si>
    <t>May-2016</t>
  </si>
  <si>
    <t>Mar-2016</t>
  </si>
  <si>
    <t>Apr-2016</t>
  </si>
  <si>
    <t>Feb-2016</t>
  </si>
  <si>
    <t>Jan-2016</t>
  </si>
  <si>
    <t>Dec-2015</t>
  </si>
  <si>
    <t>Preventable Collisions</t>
  </si>
  <si>
    <t>Non-Preventable Collisions</t>
  </si>
  <si>
    <t>*Due to data availability, data representative of all bus service</t>
  </si>
  <si>
    <t>*Due to data availability, data representative of entire bus fleet</t>
  </si>
  <si>
    <t>Springfield Circulator</t>
  </si>
  <si>
    <t>Richmond Highway Express</t>
  </si>
  <si>
    <t>Alexandria-Fairfax</t>
  </si>
  <si>
    <t>Annandale</t>
  </si>
  <si>
    <t>Burke Centre</t>
  </si>
  <si>
    <t>Kings Park</t>
  </si>
  <si>
    <t>Kings Park Express</t>
  </si>
  <si>
    <t>Orange Hunt</t>
  </si>
  <si>
    <t>Cinder Bed Road - On-Time Performance by Line &amp; 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</si>
</sst>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Futura PT Book"/>
      <family val="2"/>
    </font>
    <font>
      <sz val="11"/>
      <color theme="1"/>
      <name val="Futura PT Heavy"/>
      <family val="2"/>
    </font>
    <font>
      <sz val="10"/>
      <color theme="1"/>
      <name val="Futura PT Book"/>
      <family val="2"/>
    </font>
    <font>
      <sz val="12"/>
      <color theme="1"/>
      <name val="Futura PT Heavy"/>
      <family val="2"/>
    </font>
    <font>
      <sz val="16"/>
      <color theme="1"/>
      <name val="Futura PT Heavy"/>
      <family val="2"/>
    </font>
    <font>
      <sz val="10"/>
      <color theme="1"/>
      <name val="Futura PT Heavy"/>
      <family val="2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6" borderId="0" xfId="0" applyFont="1" applyFill="1"/>
    <xf numFmtId="0" fontId="5" fillId="0" borderId="0" xfId="0" applyFont="1"/>
    <xf numFmtId="18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8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8" fontId="6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4" fillId="7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2" fillId="5" borderId="0" xfId="0" applyFont="1" applyFill="1"/>
    <xf numFmtId="17" fontId="2" fillId="5" borderId="0" xfId="0" applyNumberFormat="1" applyFont="1" applyFill="1" applyAlignment="1">
      <alignment horizontal="center" vertical="center"/>
    </xf>
    <xf numFmtId="0" fontId="3" fillId="0" borderId="0" xfId="0" applyFont="1"/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/>
    <xf numFmtId="9" fontId="10" fillId="0" borderId="0" xfId="1" applyFont="1" applyAlignment="1">
      <alignment horizontal="center" vertical="center"/>
    </xf>
    <xf numFmtId="0" fontId="10" fillId="4" borderId="0" xfId="0" applyFont="1" applyFill="1"/>
    <xf numFmtId="9" fontId="10" fillId="4" borderId="0" xfId="1" applyFont="1" applyFill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4" fontId="10" fillId="4" borderId="0" xfId="1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0" fillId="6" borderId="0" xfId="0" applyNumberFormat="1" applyFont="1" applyFill="1" applyAlignment="1">
      <alignment horizontal="center" vertical="center"/>
    </xf>
    <xf numFmtId="164" fontId="11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0" fillId="9" borderId="0" xfId="0" applyFont="1" applyFill="1"/>
    <xf numFmtId="9" fontId="10" fillId="9" borderId="0" xfId="1" applyFont="1" applyFill="1" applyAlignment="1">
      <alignment horizontal="center" vertical="center"/>
    </xf>
    <xf numFmtId="164" fontId="10" fillId="9" borderId="0" xfId="1" applyNumberFormat="1" applyFont="1" applyFill="1" applyAlignment="1">
      <alignment horizontal="center" vertical="center"/>
    </xf>
    <xf numFmtId="0" fontId="2" fillId="10" borderId="0" xfId="0" applyNumberFormat="1" applyFont="1" applyFill="1" applyAlignment="1">
      <alignment horizontal="center" vertical="center"/>
    </xf>
    <xf numFmtId="3" fontId="10" fillId="11" borderId="0" xfId="0" applyNumberFormat="1" applyFont="1" applyFill="1" applyAlignment="1">
      <alignment horizontal="center" vertical="center"/>
    </xf>
    <xf numFmtId="164" fontId="10" fillId="2" borderId="0" xfId="1" applyNumberFormat="1" applyFont="1" applyFill="1" applyAlignment="1">
      <alignment horizontal="center" vertical="center"/>
    </xf>
    <xf numFmtId="164" fontId="10" fillId="11" borderId="0" xfId="1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9" fontId="10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Border="1"/>
    <xf numFmtId="0" fontId="12" fillId="0" borderId="3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16" fontId="12" fillId="0" borderId="3" xfId="0" quotePrefix="1" applyNumberFormat="1" applyFont="1" applyFill="1" applyBorder="1" applyAlignment="1">
      <alignment horizontal="center" vertical="center" wrapText="1"/>
    </xf>
    <xf numFmtId="0" fontId="12" fillId="0" borderId="3" xfId="0" quotePrefix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indent="1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65" fontId="10" fillId="4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2"/>
    </xf>
    <xf numFmtId="9" fontId="10" fillId="9" borderId="1" xfId="1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9" fontId="3" fillId="2" borderId="4" xfId="1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 indent="1"/>
    </xf>
    <xf numFmtId="9" fontId="2" fillId="11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90" wrapText="1"/>
    </xf>
    <xf numFmtId="0" fontId="5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28"/>
  <sheetViews>
    <sheetView showGridLines="0" workbookViewId="0">
      <selection activeCell="AB9" sqref="AB9"/>
    </sheetView>
  </sheetViews>
  <sheetFormatPr defaultRowHeight="14.25"/>
  <cols>
    <col min="1" max="1" width="9.140625" style="1"/>
    <col min="2" max="3" width="4" style="6" customWidth="1"/>
    <col min="4" max="22" width="9.42578125" style="1" customWidth="1"/>
    <col min="23" max="16384" width="9.140625" style="1"/>
  </cols>
  <sheetData>
    <row r="4" spans="2:22" s="14" customFormat="1" ht="20.25">
      <c r="D4" s="14" t="s">
        <v>14</v>
      </c>
    </row>
    <row r="5" spans="2:22">
      <c r="D5" s="81" t="s">
        <v>10</v>
      </c>
      <c r="E5" s="81"/>
      <c r="F5" s="81" t="s">
        <v>10</v>
      </c>
      <c r="G5" s="81"/>
      <c r="H5" s="81"/>
      <c r="I5" s="81" t="s">
        <v>10</v>
      </c>
      <c r="J5" s="81"/>
      <c r="K5" s="81"/>
      <c r="L5" s="81"/>
      <c r="M5" s="81"/>
      <c r="N5" s="81"/>
      <c r="O5" s="81" t="s">
        <v>10</v>
      </c>
      <c r="P5" s="81"/>
      <c r="Q5" s="81"/>
      <c r="R5" s="81"/>
      <c r="S5" s="81" t="s">
        <v>10</v>
      </c>
      <c r="T5" s="81"/>
      <c r="U5" s="81"/>
      <c r="V5" s="81"/>
    </row>
    <row r="6" spans="2:22" s="6" customFormat="1">
      <c r="D6" s="82" t="s">
        <v>11</v>
      </c>
      <c r="E6" s="82"/>
      <c r="F6" s="82" t="s">
        <v>12</v>
      </c>
      <c r="G6" s="82"/>
      <c r="H6" s="82"/>
      <c r="I6" s="82" t="s">
        <v>13</v>
      </c>
      <c r="J6" s="82"/>
      <c r="K6" s="82"/>
      <c r="L6" s="82"/>
      <c r="M6" s="82"/>
      <c r="N6" s="82"/>
      <c r="O6" s="82" t="s">
        <v>11</v>
      </c>
      <c r="P6" s="82"/>
      <c r="Q6" s="82"/>
      <c r="R6" s="82"/>
    </row>
    <row r="7" spans="2:22" s="6" customFormat="1">
      <c r="B7" s="83" t="s">
        <v>0</v>
      </c>
      <c r="C7" s="6">
        <v>25</v>
      </c>
      <c r="D7" s="4"/>
      <c r="E7" s="4"/>
      <c r="F7" s="3"/>
      <c r="G7" s="3"/>
      <c r="H7" s="3"/>
      <c r="I7" s="5"/>
      <c r="J7" s="5"/>
      <c r="K7" s="5"/>
      <c r="L7" s="5"/>
      <c r="M7" s="5"/>
      <c r="N7" s="5"/>
      <c r="O7" s="3"/>
      <c r="P7" s="3"/>
      <c r="Q7" s="3"/>
      <c r="R7" s="3"/>
      <c r="S7" s="4"/>
      <c r="T7" s="4"/>
      <c r="U7" s="4"/>
      <c r="V7" s="4"/>
    </row>
    <row r="8" spans="2:22" s="6" customFormat="1">
      <c r="B8" s="83"/>
      <c r="D8" s="4"/>
      <c r="E8" s="4"/>
      <c r="F8" s="3"/>
      <c r="G8" s="3"/>
      <c r="H8" s="3"/>
      <c r="I8" s="5"/>
      <c r="J8" s="5"/>
      <c r="K8" s="5"/>
      <c r="L8" s="5"/>
      <c r="M8" s="5"/>
      <c r="N8" s="5"/>
      <c r="O8" s="3"/>
      <c r="P8" s="3"/>
      <c r="Q8" s="3"/>
      <c r="R8" s="3"/>
      <c r="S8" s="4"/>
      <c r="T8" s="4"/>
      <c r="U8" s="4"/>
      <c r="V8" s="4"/>
    </row>
    <row r="9" spans="2:22" s="6" customFormat="1">
      <c r="B9" s="83"/>
      <c r="D9" s="4"/>
      <c r="E9" s="4"/>
      <c r="F9" s="3"/>
      <c r="G9" s="3"/>
      <c r="H9" s="3"/>
      <c r="I9" s="5"/>
      <c r="J9" s="5"/>
      <c r="K9" s="5"/>
      <c r="L9" s="5"/>
      <c r="M9" s="5"/>
      <c r="N9" s="5"/>
      <c r="O9" s="3"/>
      <c r="P9" s="3"/>
      <c r="Q9" s="3"/>
      <c r="R9" s="3"/>
      <c r="S9" s="4"/>
      <c r="T9" s="4"/>
      <c r="U9" s="4"/>
      <c r="V9" s="4"/>
    </row>
    <row r="10" spans="2:22" s="6" customFormat="1">
      <c r="B10" s="83"/>
      <c r="D10" s="4"/>
      <c r="E10" s="4"/>
      <c r="F10" s="3"/>
      <c r="G10" s="3"/>
      <c r="H10" s="3"/>
      <c r="I10" s="5"/>
      <c r="J10" s="5"/>
      <c r="K10" s="5"/>
      <c r="L10" s="5"/>
      <c r="M10" s="5"/>
      <c r="N10" s="5"/>
      <c r="O10" s="3"/>
      <c r="P10" s="3"/>
      <c r="Q10" s="3"/>
      <c r="R10" s="3"/>
      <c r="S10" s="4"/>
      <c r="T10" s="4"/>
      <c r="U10" s="4"/>
      <c r="V10" s="4"/>
    </row>
    <row r="11" spans="2:22">
      <c r="B11" s="83"/>
      <c r="C11" s="6">
        <v>20</v>
      </c>
      <c r="D11" s="4"/>
      <c r="E11" s="4"/>
      <c r="F11" s="3"/>
      <c r="G11" s="3"/>
      <c r="H11" s="3"/>
      <c r="I11" s="5"/>
      <c r="J11" s="5"/>
      <c r="K11" s="5"/>
      <c r="L11" s="5"/>
      <c r="M11" s="5"/>
      <c r="N11" s="5"/>
      <c r="O11" s="3"/>
      <c r="P11" s="3"/>
      <c r="Q11" s="3"/>
      <c r="R11" s="3"/>
      <c r="S11" s="4"/>
      <c r="T11" s="4"/>
      <c r="U11" s="4"/>
      <c r="V11" s="4"/>
    </row>
    <row r="12" spans="2:22">
      <c r="B12" s="83"/>
      <c r="C12" s="15"/>
      <c r="D12" s="4"/>
      <c r="E12" s="4"/>
      <c r="F12" s="3"/>
      <c r="G12" s="3"/>
      <c r="H12" s="3"/>
      <c r="I12" s="5"/>
      <c r="J12" s="5"/>
      <c r="K12" s="5"/>
      <c r="L12" s="5"/>
      <c r="M12" s="5"/>
      <c r="N12" s="5"/>
      <c r="O12" s="3"/>
      <c r="P12" s="3"/>
      <c r="Q12" s="3"/>
      <c r="R12" s="3"/>
      <c r="S12" s="4"/>
      <c r="T12" s="4"/>
      <c r="U12" s="4"/>
      <c r="V12" s="4"/>
    </row>
    <row r="13" spans="2:22">
      <c r="B13" s="83"/>
      <c r="C13" s="15"/>
      <c r="D13" s="4"/>
      <c r="E13" s="4"/>
      <c r="F13" s="3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3"/>
      <c r="S13" s="4"/>
      <c r="T13" s="4"/>
      <c r="U13" s="4"/>
      <c r="V13" s="4"/>
    </row>
    <row r="14" spans="2:22">
      <c r="B14" s="83"/>
      <c r="C14" s="15"/>
      <c r="D14" s="4"/>
      <c r="E14" s="4"/>
      <c r="F14" s="3"/>
      <c r="G14" s="3"/>
      <c r="H14" s="3"/>
      <c r="I14" s="5"/>
      <c r="J14" s="5"/>
      <c r="K14" s="5"/>
      <c r="L14" s="5"/>
      <c r="M14" s="5"/>
      <c r="N14" s="5"/>
      <c r="O14" s="3"/>
      <c r="P14" s="3"/>
      <c r="Q14" s="3"/>
      <c r="R14" s="3"/>
      <c r="S14" s="4"/>
      <c r="T14" s="4"/>
      <c r="U14" s="4"/>
      <c r="V14" s="4"/>
    </row>
    <row r="15" spans="2:22" ht="20.25">
      <c r="B15" s="83"/>
      <c r="C15" s="15">
        <v>15</v>
      </c>
      <c r="D15" s="4"/>
      <c r="E15" s="4"/>
      <c r="F15" s="3"/>
      <c r="G15" s="3"/>
      <c r="H15" s="3"/>
      <c r="I15" s="5"/>
      <c r="J15" s="5"/>
      <c r="K15" s="5"/>
      <c r="L15" s="5"/>
      <c r="M15" s="5"/>
      <c r="N15" s="5"/>
      <c r="O15" s="3"/>
      <c r="P15" s="3"/>
      <c r="Q15" s="3"/>
      <c r="R15" s="3"/>
      <c r="S15" s="4"/>
      <c r="T15" s="4"/>
      <c r="U15" s="4"/>
      <c r="V15" s="4"/>
    </row>
    <row r="16" spans="2:22">
      <c r="B16" s="83"/>
      <c r="C16" s="15"/>
      <c r="D16" s="4"/>
      <c r="E16" s="4"/>
      <c r="F16" s="3"/>
      <c r="G16" s="3"/>
      <c r="H16" s="3"/>
      <c r="I16" s="5"/>
      <c r="J16" s="5"/>
      <c r="K16" s="5"/>
      <c r="L16" s="5"/>
      <c r="M16" s="5"/>
      <c r="N16" s="5"/>
      <c r="O16" s="3"/>
      <c r="P16" s="3"/>
      <c r="Q16" s="3"/>
      <c r="R16" s="3"/>
      <c r="S16" s="4"/>
      <c r="T16" s="4"/>
      <c r="U16" s="4"/>
      <c r="V16" s="4"/>
    </row>
    <row r="17" spans="2:22">
      <c r="B17" s="83"/>
      <c r="C17" s="15"/>
      <c r="D17" s="4"/>
      <c r="E17" s="4"/>
      <c r="F17" s="3"/>
      <c r="G17" s="3"/>
      <c r="H17" s="3"/>
      <c r="I17" s="5"/>
      <c r="J17" s="5"/>
      <c r="K17" s="5"/>
      <c r="L17" s="5"/>
      <c r="M17" s="5"/>
      <c r="N17" s="5"/>
      <c r="O17" s="3"/>
      <c r="P17" s="3"/>
      <c r="Q17" s="3"/>
      <c r="R17" s="3"/>
      <c r="S17" s="4"/>
      <c r="T17" s="4"/>
      <c r="U17" s="4"/>
      <c r="V17" s="4"/>
    </row>
    <row r="18" spans="2:22">
      <c r="B18" s="83"/>
      <c r="C18" s="15"/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4"/>
      <c r="U18" s="4"/>
      <c r="V18" s="4"/>
    </row>
    <row r="19" spans="2:22" ht="20.25">
      <c r="B19" s="83"/>
      <c r="C19" s="15">
        <v>10</v>
      </c>
      <c r="D19" s="2"/>
      <c r="E19" s="2"/>
      <c r="F19" s="3"/>
      <c r="G19" s="3"/>
      <c r="H19" s="3"/>
      <c r="I19" s="5"/>
      <c r="J19" s="5"/>
      <c r="K19" s="5"/>
      <c r="L19" s="5"/>
      <c r="M19" s="5"/>
      <c r="N19" s="5"/>
      <c r="O19" s="17"/>
      <c r="P19" s="17"/>
      <c r="Q19" s="17"/>
      <c r="R19" s="17"/>
      <c r="S19" s="4"/>
      <c r="T19" s="4"/>
      <c r="U19" s="4"/>
      <c r="V19" s="4"/>
    </row>
    <row r="20" spans="2:22">
      <c r="B20" s="83"/>
      <c r="C20" s="15"/>
      <c r="D20" s="4"/>
      <c r="E20" s="4"/>
      <c r="F20" s="17"/>
      <c r="G20" s="17"/>
      <c r="H20" s="17"/>
      <c r="I20" s="5"/>
      <c r="J20" s="5"/>
      <c r="K20" s="5"/>
      <c r="L20" s="5"/>
      <c r="M20" s="5"/>
      <c r="N20" s="5"/>
      <c r="O20" s="3"/>
      <c r="P20" s="3"/>
      <c r="Q20" s="3"/>
      <c r="R20" s="3"/>
      <c r="S20" s="4"/>
      <c r="T20" s="4"/>
      <c r="U20" s="4"/>
      <c r="V20" s="4"/>
    </row>
    <row r="21" spans="2:22">
      <c r="B21" s="83"/>
      <c r="C21" s="15"/>
      <c r="D21" s="4"/>
      <c r="E21" s="4"/>
      <c r="F21" s="17"/>
      <c r="G21" s="17"/>
      <c r="H21" s="17"/>
      <c r="I21" s="5"/>
      <c r="J21" s="5"/>
      <c r="K21" s="5"/>
      <c r="L21" s="5"/>
      <c r="M21" s="5"/>
      <c r="N21" s="5"/>
      <c r="O21" s="3"/>
      <c r="P21" s="3"/>
      <c r="Q21" s="3"/>
      <c r="R21" s="3"/>
      <c r="S21" s="4"/>
      <c r="T21" s="4"/>
      <c r="U21" s="4"/>
      <c r="V21" s="4"/>
    </row>
    <row r="22" spans="2:22">
      <c r="B22" s="83"/>
      <c r="C22" s="15"/>
      <c r="D22" s="4"/>
      <c r="E22" s="4"/>
      <c r="F22" s="3"/>
      <c r="G22" s="3"/>
      <c r="H22" s="3"/>
      <c r="I22" s="5"/>
      <c r="J22" s="5"/>
      <c r="K22" s="5"/>
      <c r="L22" s="5"/>
      <c r="M22" s="5"/>
      <c r="N22" s="5"/>
      <c r="O22" s="3"/>
      <c r="P22" s="3"/>
      <c r="Q22" s="3"/>
      <c r="R22" s="3"/>
      <c r="S22" s="4"/>
      <c r="T22" s="4"/>
      <c r="U22" s="4"/>
      <c r="V22" s="4"/>
    </row>
    <row r="23" spans="2:22">
      <c r="B23" s="83"/>
      <c r="C23" s="15">
        <v>5</v>
      </c>
      <c r="D23" s="4"/>
      <c r="E23" s="4"/>
      <c r="F23" s="3"/>
      <c r="G23" s="3"/>
      <c r="H23" s="3"/>
      <c r="I23" s="5"/>
      <c r="J23" s="5"/>
      <c r="K23" s="5"/>
      <c r="L23" s="5"/>
      <c r="M23" s="5"/>
      <c r="N23" s="5"/>
      <c r="O23" s="3"/>
      <c r="P23" s="3"/>
      <c r="Q23" s="3"/>
      <c r="R23" s="3"/>
      <c r="S23" s="4"/>
      <c r="T23" s="4"/>
      <c r="U23" s="4"/>
      <c r="V23" s="4"/>
    </row>
    <row r="24" spans="2:22">
      <c r="B24" s="83"/>
      <c r="C24" s="15"/>
      <c r="D24" s="4"/>
      <c r="E24" s="4"/>
      <c r="F24" s="3"/>
      <c r="G24" s="3"/>
      <c r="H24" s="3"/>
      <c r="I24" s="5"/>
      <c r="J24" s="5"/>
      <c r="K24" s="5"/>
      <c r="L24" s="5"/>
      <c r="M24" s="5"/>
      <c r="N24" s="5"/>
      <c r="O24" s="3"/>
      <c r="P24" s="3"/>
      <c r="Q24" s="3"/>
      <c r="R24" s="3"/>
      <c r="S24" s="4"/>
      <c r="T24" s="4"/>
      <c r="U24" s="4"/>
      <c r="V24" s="4"/>
    </row>
    <row r="25" spans="2:22">
      <c r="B25" s="83"/>
      <c r="C25" s="15"/>
      <c r="D25" s="4"/>
      <c r="E25" s="4"/>
      <c r="F25" s="3"/>
      <c r="G25" s="3"/>
      <c r="H25" s="3"/>
      <c r="I25" s="5"/>
      <c r="J25" s="5"/>
      <c r="K25" s="5"/>
      <c r="L25" s="5"/>
      <c r="M25" s="5"/>
      <c r="N25" s="5"/>
      <c r="O25" s="3"/>
      <c r="P25" s="3"/>
      <c r="Q25" s="3"/>
      <c r="R25" s="3"/>
      <c r="S25" s="4"/>
      <c r="T25" s="4"/>
      <c r="U25" s="4"/>
      <c r="V25" s="4"/>
    </row>
    <row r="26" spans="2:22">
      <c r="B26" s="83"/>
      <c r="C26" s="15"/>
      <c r="D26" s="4"/>
      <c r="E26" s="4"/>
      <c r="F26" s="3"/>
      <c r="G26" s="3"/>
      <c r="H26" s="3"/>
      <c r="I26" s="5"/>
      <c r="J26" s="5"/>
      <c r="K26" s="5"/>
      <c r="L26" s="5"/>
      <c r="M26" s="5"/>
      <c r="N26" s="5"/>
      <c r="O26" s="3"/>
      <c r="P26" s="3"/>
      <c r="Q26" s="3"/>
      <c r="R26" s="3"/>
      <c r="S26" s="4"/>
      <c r="T26" s="4"/>
      <c r="U26" s="4"/>
      <c r="V26" s="4"/>
    </row>
    <row r="27" spans="2:22" s="6" customFormat="1">
      <c r="D27" s="84" t="s">
        <v>1</v>
      </c>
      <c r="E27" s="84"/>
      <c r="F27" s="85" t="s">
        <v>4</v>
      </c>
      <c r="G27" s="85"/>
      <c r="H27" s="85"/>
      <c r="I27" s="86" t="s">
        <v>7</v>
      </c>
      <c r="J27" s="86"/>
      <c r="K27" s="86"/>
      <c r="L27" s="86"/>
      <c r="M27" s="86"/>
      <c r="N27" s="86"/>
      <c r="O27" s="85" t="s">
        <v>8</v>
      </c>
      <c r="P27" s="85"/>
      <c r="Q27" s="85"/>
      <c r="R27" s="85"/>
      <c r="S27" s="87" t="s">
        <v>9</v>
      </c>
      <c r="T27" s="87"/>
      <c r="U27" s="87"/>
      <c r="V27" s="87"/>
    </row>
    <row r="28" spans="2:22" s="9" customFormat="1" ht="12.75">
      <c r="B28" s="16"/>
      <c r="C28" s="16"/>
      <c r="D28" s="11" t="s">
        <v>2</v>
      </c>
      <c r="E28" s="11" t="s">
        <v>3</v>
      </c>
      <c r="F28" s="12">
        <v>0.25</v>
      </c>
      <c r="G28" s="13"/>
      <c r="H28" s="12">
        <v>0.3743055555555555</v>
      </c>
      <c r="I28" s="7">
        <v>0.375</v>
      </c>
      <c r="J28" s="8"/>
      <c r="K28" s="8"/>
      <c r="L28" s="8"/>
      <c r="M28" s="8"/>
      <c r="N28" s="7">
        <v>0.62430555555555556</v>
      </c>
      <c r="O28" s="13" t="s">
        <v>5</v>
      </c>
      <c r="P28" s="13"/>
      <c r="Q28" s="13"/>
      <c r="R28" s="13" t="s">
        <v>6</v>
      </c>
      <c r="S28" s="10">
        <v>0.79166666666666663</v>
      </c>
      <c r="T28" s="11"/>
      <c r="U28" s="11"/>
      <c r="V28" s="10">
        <v>0.95763888888888893</v>
      </c>
    </row>
  </sheetData>
  <mergeCells count="15">
    <mergeCell ref="D27:E27"/>
    <mergeCell ref="F27:H27"/>
    <mergeCell ref="I27:N27"/>
    <mergeCell ref="O27:R27"/>
    <mergeCell ref="S27:V27"/>
    <mergeCell ref="S5:V5"/>
    <mergeCell ref="F6:H6"/>
    <mergeCell ref="I6:N6"/>
    <mergeCell ref="O6:R6"/>
    <mergeCell ref="B7:B26"/>
    <mergeCell ref="D6:E6"/>
    <mergeCell ref="D5:E5"/>
    <mergeCell ref="F5:H5"/>
    <mergeCell ref="I5:N5"/>
    <mergeCell ref="O5:R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showRowColHeaders="0" tabSelected="1" zoomScale="80" zoomScaleNormal="80" workbookViewId="0">
      <selection activeCell="D7" sqref="D7"/>
    </sheetView>
  </sheetViews>
  <sheetFormatPr defaultColWidth="0" defaultRowHeight="15" zeroHeight="1"/>
  <cols>
    <col min="1" max="1" width="4.28515625" style="18" customWidth="1"/>
    <col min="2" max="2" width="55.7109375" style="18" bestFit="1" customWidth="1"/>
    <col min="3" max="3" width="26.5703125" style="32" customWidth="1"/>
    <col min="4" max="4" width="26.5703125" style="19" customWidth="1"/>
    <col min="5" max="5" width="53.7109375" style="18" bestFit="1" customWidth="1"/>
    <col min="6" max="6" width="9.140625" style="18" customWidth="1"/>
    <col min="7" max="16384" width="9.140625" style="18" hidden="1"/>
  </cols>
  <sheetData>
    <row r="1" spans="1:5">
      <c r="B1" s="52"/>
      <c r="C1" s="71"/>
      <c r="D1" s="54"/>
    </row>
    <row r="2" spans="1:5" s="50" customFormat="1" ht="35.25" customHeight="1">
      <c r="A2" s="51"/>
      <c r="B2" s="53" t="s">
        <v>55</v>
      </c>
      <c r="C2" s="66"/>
      <c r="D2" s="56"/>
    </row>
    <row r="3" spans="1:5" s="43" customFormat="1" ht="22.5" customHeight="1">
      <c r="B3" s="57" t="s">
        <v>56</v>
      </c>
      <c r="C3" s="67" t="s">
        <v>92</v>
      </c>
      <c r="D3" s="68" t="s">
        <v>72</v>
      </c>
    </row>
    <row r="4" spans="1:5" s="43" customFormat="1" ht="22.5" customHeight="1">
      <c r="B4" s="48" t="s">
        <v>42</v>
      </c>
      <c r="C4" s="72" t="s">
        <v>95</v>
      </c>
      <c r="D4" s="69">
        <v>5.8</v>
      </c>
      <c r="E4" s="43" t="s">
        <v>111</v>
      </c>
    </row>
    <row r="5" spans="1:5" s="43" customFormat="1" ht="22.5" customHeight="1">
      <c r="B5" s="75" t="s">
        <v>109</v>
      </c>
      <c r="C5" s="49"/>
      <c r="D5" s="69">
        <v>2.4</v>
      </c>
      <c r="E5" s="43" t="s">
        <v>111</v>
      </c>
    </row>
    <row r="6" spans="1:5" s="43" customFormat="1" ht="22.5" customHeight="1">
      <c r="B6" s="75" t="s">
        <v>110</v>
      </c>
      <c r="C6" s="49"/>
      <c r="D6" s="69">
        <v>3.4</v>
      </c>
      <c r="E6" s="43" t="s">
        <v>111</v>
      </c>
    </row>
    <row r="7" spans="1:5" s="43" customFormat="1" ht="22.5" customHeight="1">
      <c r="B7" s="48" t="s">
        <v>43</v>
      </c>
      <c r="C7" s="72">
        <v>0</v>
      </c>
      <c r="D7" s="70">
        <v>28</v>
      </c>
      <c r="E7" s="43" t="s">
        <v>111</v>
      </c>
    </row>
    <row r="8" spans="1:5" s="43" customFormat="1" ht="22.5" customHeight="1">
      <c r="B8" s="48" t="s">
        <v>44</v>
      </c>
      <c r="C8" s="49"/>
      <c r="D8" s="46"/>
    </row>
    <row r="9" spans="1:5" s="43" customFormat="1" ht="22.5" customHeight="1">
      <c r="B9" s="57" t="s">
        <v>57</v>
      </c>
      <c r="C9" s="67" t="s">
        <v>92</v>
      </c>
      <c r="D9" s="68" t="s">
        <v>72</v>
      </c>
    </row>
    <row r="10" spans="1:5" s="43" customFormat="1" ht="22.5" customHeight="1">
      <c r="B10" s="48" t="s">
        <v>39</v>
      </c>
      <c r="C10" s="72" t="s">
        <v>93</v>
      </c>
      <c r="D10" s="47">
        <v>0.79700000000000004</v>
      </c>
    </row>
    <row r="11" spans="1:5" s="43" customFormat="1" ht="22.5" customHeight="1">
      <c r="B11" s="48" t="s">
        <v>45</v>
      </c>
      <c r="C11" s="72">
        <v>10.9</v>
      </c>
      <c r="D11" s="69">
        <v>11.7</v>
      </c>
      <c r="E11" s="43" t="s">
        <v>111</v>
      </c>
    </row>
    <row r="12" spans="1:5" s="43" customFormat="1" ht="22.5" customHeight="1">
      <c r="B12" s="48" t="s">
        <v>46</v>
      </c>
      <c r="C12" s="49"/>
      <c r="D12" s="46"/>
    </row>
    <row r="13" spans="1:5" s="43" customFormat="1" ht="22.5" customHeight="1">
      <c r="B13" s="48" t="s">
        <v>47</v>
      </c>
      <c r="C13" s="49"/>
      <c r="D13" s="46"/>
    </row>
    <row r="14" spans="1:5" s="43" customFormat="1" ht="22.5" customHeight="1">
      <c r="B14" s="57" t="s">
        <v>58</v>
      </c>
      <c r="C14" s="67" t="s">
        <v>92</v>
      </c>
      <c r="D14" s="68" t="s">
        <v>72</v>
      </c>
    </row>
    <row r="15" spans="1:5" s="43" customFormat="1" ht="22.5" customHeight="1">
      <c r="B15" s="48" t="s">
        <v>48</v>
      </c>
      <c r="C15" s="72" t="s">
        <v>94</v>
      </c>
      <c r="D15" s="74">
        <v>6923</v>
      </c>
      <c r="E15" s="43" t="s">
        <v>112</v>
      </c>
    </row>
    <row r="16" spans="1:5" s="43" customFormat="1" ht="22.5" customHeight="1">
      <c r="B16" s="48" t="s">
        <v>49</v>
      </c>
      <c r="C16" s="49"/>
      <c r="D16" s="46"/>
    </row>
    <row r="17" spans="2:4" s="43" customFormat="1" ht="22.5" customHeight="1">
      <c r="B17" s="48" t="s">
        <v>50</v>
      </c>
      <c r="C17" s="49"/>
      <c r="D17" s="46"/>
    </row>
    <row r="18" spans="2:4" s="43" customFormat="1" ht="22.5" customHeight="1">
      <c r="B18" s="57" t="s">
        <v>59</v>
      </c>
      <c r="C18" s="67" t="s">
        <v>92</v>
      </c>
      <c r="D18" s="68" t="s">
        <v>72</v>
      </c>
    </row>
    <row r="19" spans="2:4" s="43" customFormat="1" ht="22.5" customHeight="1">
      <c r="B19" s="48" t="s">
        <v>51</v>
      </c>
      <c r="C19" s="49"/>
      <c r="D19" s="46"/>
    </row>
    <row r="20" spans="2:4" s="43" customFormat="1" ht="22.5" customHeight="1">
      <c r="B20" s="48" t="s">
        <v>52</v>
      </c>
      <c r="C20" s="49"/>
      <c r="D20" s="46"/>
    </row>
    <row r="21" spans="2:4" s="43" customFormat="1" ht="22.5" customHeight="1">
      <c r="B21" s="48" t="s">
        <v>53</v>
      </c>
      <c r="C21" s="49"/>
      <c r="D21" s="46"/>
    </row>
    <row r="22" spans="2:4" s="43" customFormat="1" ht="22.5" customHeight="1">
      <c r="B22" s="48" t="s">
        <v>54</v>
      </c>
      <c r="C22" s="49"/>
      <c r="D22" s="46"/>
    </row>
    <row r="23" spans="2:4" s="43" customFormat="1" ht="22.5" customHeight="1">
      <c r="B23" s="48" t="s">
        <v>96</v>
      </c>
      <c r="C23" s="72">
        <v>0</v>
      </c>
      <c r="D23" s="45">
        <v>19</v>
      </c>
    </row>
    <row r="24" spans="2:4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showRowColHeaders="0" zoomScale="80" zoomScaleNormal="80" workbookViewId="0">
      <selection activeCell="B3" sqref="B3"/>
    </sheetView>
  </sheetViews>
  <sheetFormatPr defaultColWidth="0" defaultRowHeight="15" zeroHeight="1"/>
  <cols>
    <col min="1" max="1" width="4.28515625" style="18" customWidth="1"/>
    <col min="2" max="2" width="55.7109375" style="18" bestFit="1" customWidth="1"/>
    <col min="3" max="3" width="25.7109375" style="32" customWidth="1"/>
    <col min="4" max="15" width="11.42578125" style="19" customWidth="1"/>
    <col min="16" max="16" width="53.7109375" style="18" bestFit="1" customWidth="1"/>
    <col min="17" max="17" width="9.140625" style="18" customWidth="1"/>
    <col min="18" max="16384" width="9.140625" style="18" hidden="1"/>
  </cols>
  <sheetData>
    <row r="1" spans="1:16">
      <c r="B1" s="52"/>
      <c r="C1" s="71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6" s="50" customFormat="1" ht="35.25" customHeight="1">
      <c r="A2" s="51"/>
      <c r="B2" s="53" t="s">
        <v>55</v>
      </c>
      <c r="C2" s="66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6" s="43" customFormat="1" ht="22.5" customHeight="1">
      <c r="B3" s="57" t="s">
        <v>56</v>
      </c>
      <c r="C3" s="67" t="s">
        <v>92</v>
      </c>
      <c r="D3" s="67" t="s">
        <v>61</v>
      </c>
      <c r="E3" s="67" t="s">
        <v>62</v>
      </c>
      <c r="F3" s="67" t="s">
        <v>63</v>
      </c>
      <c r="G3" s="67" t="s">
        <v>64</v>
      </c>
      <c r="H3" s="67" t="s">
        <v>65</v>
      </c>
      <c r="I3" s="67" t="s">
        <v>66</v>
      </c>
      <c r="J3" s="67" t="s">
        <v>67</v>
      </c>
      <c r="K3" s="67" t="s">
        <v>68</v>
      </c>
      <c r="L3" s="67" t="s">
        <v>69</v>
      </c>
      <c r="M3" s="67" t="s">
        <v>70</v>
      </c>
      <c r="N3" s="67" t="s">
        <v>71</v>
      </c>
      <c r="O3" s="68" t="s">
        <v>72</v>
      </c>
    </row>
    <row r="4" spans="1:16" s="43" customFormat="1" ht="22.5" customHeight="1">
      <c r="B4" s="48" t="s">
        <v>42</v>
      </c>
      <c r="C4" s="72" t="s">
        <v>95</v>
      </c>
      <c r="D4" s="69">
        <v>5.7</v>
      </c>
      <c r="E4" s="69">
        <v>6.1</v>
      </c>
      <c r="F4" s="69">
        <v>5.3</v>
      </c>
      <c r="G4" s="69">
        <v>5.4</v>
      </c>
      <c r="H4" s="69">
        <v>6</v>
      </c>
      <c r="I4" s="69">
        <v>5.8</v>
      </c>
      <c r="J4" s="69">
        <v>5.8</v>
      </c>
      <c r="K4" s="69">
        <v>5.6</v>
      </c>
      <c r="L4" s="69">
        <v>5.8</v>
      </c>
      <c r="M4" s="69">
        <v>6.3</v>
      </c>
      <c r="N4" s="69">
        <v>6</v>
      </c>
      <c r="O4" s="69">
        <v>5.8</v>
      </c>
      <c r="P4" s="43" t="s">
        <v>111</v>
      </c>
    </row>
    <row r="5" spans="1:16" s="43" customFormat="1" ht="22.5" customHeight="1">
      <c r="B5" s="75" t="s">
        <v>109</v>
      </c>
      <c r="C5" s="49"/>
      <c r="D5" s="69">
        <v>2.2000000000000002</v>
      </c>
      <c r="E5" s="69">
        <v>2.2000000000000002</v>
      </c>
      <c r="F5" s="69">
        <v>2.2000000000000002</v>
      </c>
      <c r="G5" s="69">
        <v>2.2000000000000002</v>
      </c>
      <c r="H5" s="69">
        <v>2.2999999999999998</v>
      </c>
      <c r="I5" s="69">
        <v>1.9</v>
      </c>
      <c r="J5" s="69">
        <v>2.2000000000000002</v>
      </c>
      <c r="K5" s="69">
        <v>1.8</v>
      </c>
      <c r="L5" s="69">
        <v>2.4</v>
      </c>
      <c r="M5" s="69">
        <v>2.8</v>
      </c>
      <c r="N5" s="69">
        <v>2.1</v>
      </c>
      <c r="O5" s="69">
        <v>2.4</v>
      </c>
      <c r="P5" s="43" t="s">
        <v>111</v>
      </c>
    </row>
    <row r="6" spans="1:16" s="43" customFormat="1" ht="22.5" customHeight="1">
      <c r="B6" s="75" t="s">
        <v>110</v>
      </c>
      <c r="C6" s="49"/>
      <c r="D6" s="69">
        <v>3.4</v>
      </c>
      <c r="E6" s="69">
        <v>3.9</v>
      </c>
      <c r="F6" s="69">
        <v>3.1</v>
      </c>
      <c r="G6" s="69">
        <v>3.2</v>
      </c>
      <c r="H6" s="69">
        <v>3.7</v>
      </c>
      <c r="I6" s="69">
        <v>3.9</v>
      </c>
      <c r="J6" s="69">
        <v>3.6</v>
      </c>
      <c r="K6" s="69">
        <v>3.7</v>
      </c>
      <c r="L6" s="69">
        <v>3.4</v>
      </c>
      <c r="M6" s="69">
        <v>3.5</v>
      </c>
      <c r="N6" s="69">
        <v>3.8</v>
      </c>
      <c r="O6" s="69">
        <v>3.4</v>
      </c>
      <c r="P6" s="43" t="s">
        <v>111</v>
      </c>
    </row>
    <row r="7" spans="1:16" s="43" customFormat="1" ht="22.5" customHeight="1">
      <c r="B7" s="48" t="s">
        <v>43</v>
      </c>
      <c r="C7" s="72">
        <v>0</v>
      </c>
      <c r="D7" s="70">
        <v>16</v>
      </c>
      <c r="E7" s="70">
        <v>24</v>
      </c>
      <c r="F7" s="70">
        <v>20</v>
      </c>
      <c r="G7" s="70">
        <v>29</v>
      </c>
      <c r="H7" s="70">
        <v>29</v>
      </c>
      <c r="I7" s="70">
        <v>18</v>
      </c>
      <c r="J7" s="70">
        <v>27</v>
      </c>
      <c r="K7" s="70">
        <v>19</v>
      </c>
      <c r="L7" s="70">
        <v>14</v>
      </c>
      <c r="M7" s="70">
        <v>27</v>
      </c>
      <c r="N7" s="70">
        <v>41</v>
      </c>
      <c r="O7" s="70">
        <v>28</v>
      </c>
      <c r="P7" s="43" t="s">
        <v>111</v>
      </c>
    </row>
    <row r="8" spans="1:16" s="43" customFormat="1" ht="22.5" customHeight="1">
      <c r="B8" s="48" t="s">
        <v>44</v>
      </c>
      <c r="C8" s="4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s="43" customFormat="1" ht="22.5" customHeight="1">
      <c r="B9" s="57" t="s">
        <v>57</v>
      </c>
      <c r="C9" s="67" t="s">
        <v>92</v>
      </c>
      <c r="D9" s="67" t="s">
        <v>61</v>
      </c>
      <c r="E9" s="67" t="s">
        <v>62</v>
      </c>
      <c r="F9" s="67" t="s">
        <v>63</v>
      </c>
      <c r="G9" s="67" t="s">
        <v>64</v>
      </c>
      <c r="H9" s="67" t="s">
        <v>65</v>
      </c>
      <c r="I9" s="67" t="s">
        <v>66</v>
      </c>
      <c r="J9" s="67" t="s">
        <v>67</v>
      </c>
      <c r="K9" s="67" t="s">
        <v>68</v>
      </c>
      <c r="L9" s="67" t="s">
        <v>69</v>
      </c>
      <c r="M9" s="67" t="s">
        <v>70</v>
      </c>
      <c r="N9" s="67" t="s">
        <v>71</v>
      </c>
      <c r="O9" s="68" t="s">
        <v>72</v>
      </c>
    </row>
    <row r="10" spans="1:16" s="43" customFormat="1" ht="22.5" customHeight="1">
      <c r="B10" s="48" t="s">
        <v>39</v>
      </c>
      <c r="C10" s="72" t="s">
        <v>93</v>
      </c>
      <c r="D10" s="47">
        <v>0.76270153924908657</v>
      </c>
      <c r="E10" s="47">
        <v>0.77735513362755904</v>
      </c>
      <c r="F10" s="47">
        <v>0.79011154506640613</v>
      </c>
      <c r="G10" s="47">
        <v>0.80491817831634693</v>
      </c>
      <c r="H10" s="47">
        <v>0.79955296343718874</v>
      </c>
      <c r="I10" s="47">
        <v>0.79043983598295675</v>
      </c>
      <c r="J10" s="47">
        <v>0.78275205541870163</v>
      </c>
      <c r="K10" s="47">
        <v>0.79336312978376977</v>
      </c>
      <c r="L10" s="47">
        <v>0.80372770997485332</v>
      </c>
      <c r="M10" s="47">
        <v>0.81024522522244191</v>
      </c>
      <c r="N10" s="47">
        <v>0.78939464995885911</v>
      </c>
      <c r="O10" s="47">
        <v>0.79700000000000004</v>
      </c>
    </row>
    <row r="11" spans="1:16" s="43" customFormat="1" ht="22.5" customHeight="1">
      <c r="B11" s="48" t="s">
        <v>45</v>
      </c>
      <c r="C11" s="72">
        <v>10.9</v>
      </c>
      <c r="D11" s="69">
        <v>9.9</v>
      </c>
      <c r="E11" s="69">
        <v>9.8000000000000007</v>
      </c>
      <c r="F11" s="69">
        <v>9.1</v>
      </c>
      <c r="G11" s="69">
        <v>9</v>
      </c>
      <c r="H11" s="69">
        <v>10.4</v>
      </c>
      <c r="I11" s="69">
        <v>10.1</v>
      </c>
      <c r="J11" s="69">
        <v>11.5</v>
      </c>
      <c r="K11" s="69">
        <v>11.7</v>
      </c>
      <c r="L11" s="69">
        <v>11.2</v>
      </c>
      <c r="M11" s="69">
        <v>10.3</v>
      </c>
      <c r="N11" s="69">
        <v>11.2</v>
      </c>
      <c r="O11" s="69">
        <v>11.7</v>
      </c>
      <c r="P11" s="43" t="s">
        <v>111</v>
      </c>
    </row>
    <row r="12" spans="1:16" s="43" customFormat="1" ht="22.5" customHeight="1">
      <c r="B12" s="48" t="s">
        <v>46</v>
      </c>
      <c r="C12" s="49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6" s="43" customFormat="1" ht="22.5" customHeight="1">
      <c r="B13" s="48" t="s">
        <v>47</v>
      </c>
      <c r="C13" s="49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6" s="43" customFormat="1" ht="22.5" customHeight="1">
      <c r="B14" s="57" t="s">
        <v>58</v>
      </c>
      <c r="C14" s="67" t="s">
        <v>92</v>
      </c>
      <c r="D14" s="67" t="s">
        <v>61</v>
      </c>
      <c r="E14" s="67" t="s">
        <v>62</v>
      </c>
      <c r="F14" s="67" t="s">
        <v>63</v>
      </c>
      <c r="G14" s="67" t="s">
        <v>64</v>
      </c>
      <c r="H14" s="67" t="s">
        <v>65</v>
      </c>
      <c r="I14" s="67" t="s">
        <v>66</v>
      </c>
      <c r="J14" s="67" t="s">
        <v>67</v>
      </c>
      <c r="K14" s="67" t="s">
        <v>68</v>
      </c>
      <c r="L14" s="67" t="s">
        <v>69</v>
      </c>
      <c r="M14" s="67" t="s">
        <v>70</v>
      </c>
      <c r="N14" s="67" t="s">
        <v>71</v>
      </c>
      <c r="O14" s="68" t="s">
        <v>72</v>
      </c>
    </row>
    <row r="15" spans="1:16" s="43" customFormat="1" ht="22.5" customHeight="1">
      <c r="B15" s="48" t="s">
        <v>48</v>
      </c>
      <c r="C15" s="72" t="s">
        <v>94</v>
      </c>
      <c r="D15" s="74">
        <v>8262</v>
      </c>
      <c r="E15" s="74">
        <v>8421</v>
      </c>
      <c r="F15" s="74">
        <v>7962</v>
      </c>
      <c r="G15" s="74">
        <v>9881</v>
      </c>
      <c r="H15" s="74">
        <v>9254</v>
      </c>
      <c r="I15" s="74">
        <v>8499</v>
      </c>
      <c r="J15" s="74">
        <v>7784</v>
      </c>
      <c r="K15" s="74">
        <v>8350</v>
      </c>
      <c r="L15" s="74">
        <v>7555</v>
      </c>
      <c r="M15" s="74">
        <v>7764</v>
      </c>
      <c r="N15" s="74">
        <v>7571</v>
      </c>
      <c r="O15" s="74">
        <v>6923</v>
      </c>
      <c r="P15" s="43" t="s">
        <v>112</v>
      </c>
    </row>
    <row r="16" spans="1:16" s="43" customFormat="1" ht="22.5" customHeight="1">
      <c r="B16" s="48" t="s">
        <v>49</v>
      </c>
      <c r="C16" s="4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s="43" customFormat="1" ht="22.5" customHeight="1">
      <c r="B17" s="48" t="s">
        <v>50</v>
      </c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2:15" s="43" customFormat="1" ht="22.5" customHeight="1">
      <c r="B18" s="57" t="s">
        <v>59</v>
      </c>
      <c r="C18" s="67" t="s">
        <v>92</v>
      </c>
      <c r="D18" s="67" t="s">
        <v>61</v>
      </c>
      <c r="E18" s="67" t="s">
        <v>62</v>
      </c>
      <c r="F18" s="67" t="s">
        <v>63</v>
      </c>
      <c r="G18" s="67" t="s">
        <v>64</v>
      </c>
      <c r="H18" s="67" t="s">
        <v>65</v>
      </c>
      <c r="I18" s="67" t="s">
        <v>66</v>
      </c>
      <c r="J18" s="67" t="s">
        <v>67</v>
      </c>
      <c r="K18" s="67" t="s">
        <v>68</v>
      </c>
      <c r="L18" s="67" t="s">
        <v>69</v>
      </c>
      <c r="M18" s="67" t="s">
        <v>70</v>
      </c>
      <c r="N18" s="67" t="s">
        <v>71</v>
      </c>
      <c r="O18" s="68" t="s">
        <v>72</v>
      </c>
    </row>
    <row r="19" spans="2:15" s="43" customFormat="1" ht="22.5" customHeight="1">
      <c r="B19" s="48" t="s">
        <v>51</v>
      </c>
      <c r="C19" s="49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2:15" s="43" customFormat="1" ht="22.5" customHeight="1">
      <c r="B20" s="48" t="s">
        <v>52</v>
      </c>
      <c r="C20" s="4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2:15" s="43" customFormat="1" ht="22.5" customHeight="1">
      <c r="B21" s="48" t="s">
        <v>53</v>
      </c>
      <c r="C21" s="49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s="43" customFormat="1" ht="22.5" customHeight="1">
      <c r="B22" s="48" t="s">
        <v>54</v>
      </c>
      <c r="C22" s="4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2:15" s="43" customFormat="1" ht="22.5" customHeight="1">
      <c r="B23" s="48" t="s">
        <v>96</v>
      </c>
      <c r="C23" s="72">
        <v>0</v>
      </c>
      <c r="D23" s="45">
        <v>14</v>
      </c>
      <c r="E23" s="45">
        <v>8</v>
      </c>
      <c r="F23" s="45">
        <v>22</v>
      </c>
      <c r="G23" s="45">
        <v>14</v>
      </c>
      <c r="H23" s="45">
        <v>18</v>
      </c>
      <c r="I23" s="45">
        <v>17</v>
      </c>
      <c r="J23" s="45">
        <v>36</v>
      </c>
      <c r="K23" s="45">
        <v>53</v>
      </c>
      <c r="L23" s="45">
        <v>13</v>
      </c>
      <c r="M23" s="45">
        <v>14</v>
      </c>
      <c r="N23" s="45">
        <v>18</v>
      </c>
      <c r="O23" s="45">
        <v>19</v>
      </c>
    </row>
    <row r="24" spans="2:1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showGridLines="0" workbookViewId="0">
      <selection activeCell="E25" sqref="E25"/>
    </sheetView>
  </sheetViews>
  <sheetFormatPr defaultRowHeight="15"/>
  <cols>
    <col min="1" max="1" width="3.28515625" style="19" customWidth="1"/>
    <col min="2" max="2" width="11" style="43" bestFit="1" customWidth="1"/>
    <col min="3" max="5" width="15.7109375" style="19" customWidth="1"/>
    <col min="6" max="16384" width="9.140625" style="19"/>
  </cols>
  <sheetData>
    <row r="2" spans="2:5" ht="17.25">
      <c r="B2" s="65" t="s">
        <v>89</v>
      </c>
    </row>
    <row r="3" spans="2:5" s="59" customFormat="1" ht="30">
      <c r="B3" s="60"/>
      <c r="C3" s="44" t="s">
        <v>73</v>
      </c>
      <c r="D3" s="44" t="s">
        <v>74</v>
      </c>
      <c r="E3" s="44" t="s">
        <v>75</v>
      </c>
    </row>
    <row r="4" spans="2:5">
      <c r="B4" s="62" t="s">
        <v>76</v>
      </c>
      <c r="C4" s="28">
        <f>SUM(C5:C11)</f>
        <v>21629230</v>
      </c>
      <c r="D4" s="28">
        <f>SUM(D5:D11)</f>
        <v>2636</v>
      </c>
      <c r="E4" s="63">
        <f t="shared" ref="E4:E22" si="0">(D4*100000)/C4</f>
        <v>12.187211472622927</v>
      </c>
    </row>
    <row r="5" spans="2:5">
      <c r="B5" s="43" t="s">
        <v>77</v>
      </c>
      <c r="C5" s="23">
        <v>11541392</v>
      </c>
      <c r="D5" s="23">
        <v>1388</v>
      </c>
      <c r="E5" s="58">
        <f>(D5*100000)/C5</f>
        <v>12.026278979173396</v>
      </c>
    </row>
    <row r="6" spans="2:5">
      <c r="B6" s="43" t="s">
        <v>78</v>
      </c>
      <c r="C6" s="23">
        <v>1742023</v>
      </c>
      <c r="D6" s="23">
        <v>172</v>
      </c>
      <c r="E6" s="58">
        <f t="shared" si="0"/>
        <v>9.8735780182006785</v>
      </c>
    </row>
    <row r="7" spans="2:5">
      <c r="B7" s="43" t="s">
        <v>79</v>
      </c>
      <c r="C7" s="23">
        <v>1694577</v>
      </c>
      <c r="D7" s="23">
        <v>271</v>
      </c>
      <c r="E7" s="58">
        <f t="shared" si="0"/>
        <v>15.992191561669962</v>
      </c>
    </row>
    <row r="8" spans="2:5">
      <c r="B8" s="43" t="s">
        <v>80</v>
      </c>
      <c r="C8" s="23">
        <v>1761644</v>
      </c>
      <c r="D8" s="23">
        <v>184</v>
      </c>
      <c r="E8" s="58">
        <f t="shared" si="0"/>
        <v>10.444789072025904</v>
      </c>
    </row>
    <row r="9" spans="2:5">
      <c r="B9" s="43" t="s">
        <v>81</v>
      </c>
      <c r="C9" s="23">
        <v>1683917</v>
      </c>
      <c r="D9" s="23">
        <v>241</v>
      </c>
      <c r="E9" s="58">
        <f t="shared" si="0"/>
        <v>14.31186929046978</v>
      </c>
    </row>
    <row r="10" spans="2:5">
      <c r="B10" s="43" t="s">
        <v>82</v>
      </c>
      <c r="C10" s="23">
        <v>1669100</v>
      </c>
      <c r="D10" s="23">
        <v>208</v>
      </c>
      <c r="E10" s="58">
        <f t="shared" si="0"/>
        <v>12.461805763585165</v>
      </c>
    </row>
    <row r="11" spans="2:5">
      <c r="B11" s="43" t="s">
        <v>83</v>
      </c>
      <c r="C11" s="23">
        <v>1536577</v>
      </c>
      <c r="D11" s="23">
        <v>172</v>
      </c>
      <c r="E11" s="58">
        <f t="shared" si="0"/>
        <v>11.193711737192475</v>
      </c>
    </row>
    <row r="12" spans="2:5">
      <c r="C12" s="23"/>
      <c r="D12" s="23"/>
      <c r="E12" s="58"/>
    </row>
    <row r="13" spans="2:5">
      <c r="B13" s="62" t="s">
        <v>84</v>
      </c>
      <c r="C13" s="29">
        <v>1453554</v>
      </c>
      <c r="D13" s="29">
        <v>140</v>
      </c>
      <c r="E13" s="63">
        <f t="shared" si="0"/>
        <v>9.6315651155719024</v>
      </c>
    </row>
    <row r="14" spans="2:5">
      <c r="B14" s="43" t="s">
        <v>85</v>
      </c>
      <c r="C14" s="23">
        <v>12450292</v>
      </c>
      <c r="D14" s="23">
        <v>1354</v>
      </c>
      <c r="E14" s="58">
        <f t="shared" si="0"/>
        <v>10.875246941999432</v>
      </c>
    </row>
    <row r="15" spans="2:5">
      <c r="B15" s="43" t="s">
        <v>86</v>
      </c>
      <c r="C15" s="23">
        <v>1446444</v>
      </c>
      <c r="D15" s="23">
        <v>153</v>
      </c>
      <c r="E15" s="58">
        <f t="shared" si="0"/>
        <v>10.577664949351652</v>
      </c>
    </row>
    <row r="16" spans="2:5">
      <c r="B16" s="43" t="s">
        <v>87</v>
      </c>
      <c r="C16" s="23">
        <v>1432512</v>
      </c>
      <c r="D16" s="23">
        <v>168</v>
      </c>
      <c r="E16" s="58">
        <f t="shared" si="0"/>
        <v>11.727650449001475</v>
      </c>
    </row>
    <row r="17" spans="2:5">
      <c r="B17" s="43" t="s">
        <v>88</v>
      </c>
      <c r="C17" s="23">
        <v>1622723</v>
      </c>
      <c r="D17" s="23">
        <v>186</v>
      </c>
      <c r="E17" s="58">
        <f t="shared" si="0"/>
        <v>11.462215054571852</v>
      </c>
    </row>
    <row r="18" spans="2:5">
      <c r="B18" s="43" t="s">
        <v>60</v>
      </c>
      <c r="C18" s="23">
        <v>1561309</v>
      </c>
      <c r="D18" s="23">
        <v>140</v>
      </c>
      <c r="E18" s="58">
        <f t="shared" si="0"/>
        <v>8.966834880219098</v>
      </c>
    </row>
    <row r="19" spans="2:5">
      <c r="B19" s="43" t="s">
        <v>77</v>
      </c>
      <c r="C19" s="23">
        <v>1637750</v>
      </c>
      <c r="D19" s="23">
        <v>181</v>
      </c>
      <c r="E19" s="58">
        <f t="shared" si="0"/>
        <v>11.051747824759579</v>
      </c>
    </row>
    <row r="20" spans="2:5">
      <c r="B20" s="43" t="s">
        <v>78</v>
      </c>
      <c r="C20" s="23">
        <v>1624319</v>
      </c>
      <c r="D20" s="23">
        <v>232</v>
      </c>
      <c r="E20" s="58">
        <f t="shared" si="0"/>
        <v>14.28290871435968</v>
      </c>
    </row>
    <row r="21" spans="2:5">
      <c r="B21" s="43" t="s">
        <v>79</v>
      </c>
      <c r="C21" s="23">
        <v>1524771</v>
      </c>
      <c r="D21" s="23">
        <v>146</v>
      </c>
      <c r="E21" s="58">
        <f t="shared" si="0"/>
        <v>9.5752083427609787</v>
      </c>
    </row>
    <row r="22" spans="2:5">
      <c r="B22" s="43" t="s">
        <v>80</v>
      </c>
      <c r="C22" s="23">
        <v>1600464</v>
      </c>
      <c r="D22" s="23">
        <v>148</v>
      </c>
      <c r="E22" s="58">
        <f t="shared" si="0"/>
        <v>9.2473182776994669</v>
      </c>
    </row>
    <row r="23" spans="2:5">
      <c r="C23" s="23"/>
      <c r="D23" s="23"/>
    </row>
    <row r="24" spans="2:5">
      <c r="B24" s="61"/>
      <c r="C24" s="31">
        <v>23991684</v>
      </c>
      <c r="D24" s="31">
        <v>2742</v>
      </c>
      <c r="E24" s="64">
        <f t="shared" ref="E24" si="1">(D24*100000)/C24</f>
        <v>11.428960134686669</v>
      </c>
    </row>
    <row r="26" spans="2:5">
      <c r="B26" s="43" t="s">
        <v>91</v>
      </c>
    </row>
  </sheetData>
  <pageMargins left="0.7" right="0.7" top="0.75" bottom="0.75" header="0.3" footer="0.3"/>
  <ignoredErrors>
    <ignoredError sqref="B13:B22 B4:B11" numberStoredAsText="1"/>
    <ignoredError sqref="C4:D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showGridLines="0" showRowColHeaders="0" zoomScale="80" zoomScaleNormal="80" workbookViewId="0">
      <selection activeCell="B3" sqref="B3"/>
    </sheetView>
  </sheetViews>
  <sheetFormatPr defaultColWidth="0" defaultRowHeight="15" zeroHeight="1"/>
  <cols>
    <col min="1" max="1" width="4.28515625" style="18" customWidth="1"/>
    <col min="2" max="2" width="55.7109375" style="18" bestFit="1" customWidth="1"/>
    <col min="3" max="3" width="25.7109375" style="32" customWidth="1"/>
    <col min="4" max="27" width="11.42578125" style="19" customWidth="1"/>
    <col min="28" max="28" width="53.7109375" style="18" bestFit="1" customWidth="1"/>
    <col min="29" max="29" width="9.140625" style="18" customWidth="1"/>
    <col min="30" max="16384" width="9.140625" style="18" hidden="1"/>
  </cols>
  <sheetData>
    <row r="1" spans="1:28">
      <c r="B1" s="52"/>
      <c r="C1" s="71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8" s="50" customFormat="1" ht="35.25" customHeight="1">
      <c r="A2" s="51"/>
      <c r="B2" s="53" t="s">
        <v>55</v>
      </c>
      <c r="C2" s="6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8" s="43" customFormat="1" ht="22.5" customHeight="1">
      <c r="B3" s="57" t="s">
        <v>56</v>
      </c>
      <c r="C3" s="67" t="s">
        <v>92</v>
      </c>
      <c r="D3" s="73" t="s">
        <v>97</v>
      </c>
      <c r="E3" s="73" t="s">
        <v>108</v>
      </c>
      <c r="F3" s="73" t="s">
        <v>107</v>
      </c>
      <c r="G3" s="73" t="s">
        <v>106</v>
      </c>
      <c r="H3" s="73" t="s">
        <v>104</v>
      </c>
      <c r="I3" s="73" t="s">
        <v>105</v>
      </c>
      <c r="J3" s="73" t="s">
        <v>103</v>
      </c>
      <c r="K3" s="73" t="s">
        <v>102</v>
      </c>
      <c r="L3" s="73" t="s">
        <v>101</v>
      </c>
      <c r="M3" s="73" t="s">
        <v>100</v>
      </c>
      <c r="N3" s="73" t="s">
        <v>99</v>
      </c>
      <c r="O3" s="73" t="s">
        <v>98</v>
      </c>
      <c r="P3" s="67" t="s">
        <v>61</v>
      </c>
      <c r="Q3" s="67" t="s">
        <v>62</v>
      </c>
      <c r="R3" s="67" t="s">
        <v>63</v>
      </c>
      <c r="S3" s="67" t="s">
        <v>64</v>
      </c>
      <c r="T3" s="67" t="s">
        <v>65</v>
      </c>
      <c r="U3" s="67" t="s">
        <v>66</v>
      </c>
      <c r="V3" s="67" t="s">
        <v>67</v>
      </c>
      <c r="W3" s="67" t="s">
        <v>68</v>
      </c>
      <c r="X3" s="67" t="s">
        <v>69</v>
      </c>
      <c r="Y3" s="67" t="s">
        <v>70</v>
      </c>
      <c r="Z3" s="67" t="s">
        <v>71</v>
      </c>
      <c r="AA3" s="68" t="s">
        <v>72</v>
      </c>
    </row>
    <row r="4" spans="1:28" s="43" customFormat="1" ht="22.5" customHeight="1">
      <c r="B4" s="48" t="s">
        <v>42</v>
      </c>
      <c r="C4" s="72" t="s">
        <v>95</v>
      </c>
      <c r="D4" s="69">
        <f t="shared" ref="D4" si="0">D5+D6</f>
        <v>6.8999999999999995</v>
      </c>
      <c r="E4" s="69">
        <v>6.2</v>
      </c>
      <c r="F4" s="69">
        <v>8.3000000000000007</v>
      </c>
      <c r="G4" s="69">
        <v>6.4</v>
      </c>
      <c r="H4" s="69">
        <v>6.3</v>
      </c>
      <c r="I4" s="69">
        <v>6.5</v>
      </c>
      <c r="J4" s="69">
        <v>5.4</v>
      </c>
      <c r="K4" s="69">
        <v>6.6</v>
      </c>
      <c r="L4" s="69">
        <v>5.3</v>
      </c>
      <c r="M4" s="69">
        <v>6</v>
      </c>
      <c r="N4" s="69">
        <v>6</v>
      </c>
      <c r="O4" s="69">
        <v>6.8</v>
      </c>
      <c r="P4" s="69">
        <v>5.7</v>
      </c>
      <c r="Q4" s="69">
        <v>6.1</v>
      </c>
      <c r="R4" s="69">
        <v>5.3</v>
      </c>
      <c r="S4" s="69">
        <v>5.4</v>
      </c>
      <c r="T4" s="69">
        <v>6</v>
      </c>
      <c r="U4" s="69">
        <v>5.8</v>
      </c>
      <c r="V4" s="69">
        <v>5.8</v>
      </c>
      <c r="W4" s="69">
        <v>5.6</v>
      </c>
      <c r="X4" s="69">
        <v>5.8</v>
      </c>
      <c r="Y4" s="69">
        <v>6.3</v>
      </c>
      <c r="Z4" s="69">
        <v>6</v>
      </c>
      <c r="AA4" s="69">
        <v>5.8</v>
      </c>
      <c r="AB4" s="43" t="s">
        <v>111</v>
      </c>
    </row>
    <row r="5" spans="1:28" s="43" customFormat="1" ht="22.5" customHeight="1">
      <c r="B5" s="75" t="s">
        <v>109</v>
      </c>
      <c r="C5" s="49"/>
      <c r="D5" s="69">
        <v>2.8</v>
      </c>
      <c r="E5" s="69">
        <v>2.8</v>
      </c>
      <c r="F5" s="69">
        <v>3.2</v>
      </c>
      <c r="G5" s="69">
        <v>2.6</v>
      </c>
      <c r="H5" s="69">
        <v>2.2000000000000002</v>
      </c>
      <c r="I5" s="69">
        <v>2.4</v>
      </c>
      <c r="J5" s="69">
        <v>2.2999999999999998</v>
      </c>
      <c r="K5" s="69">
        <v>2.8</v>
      </c>
      <c r="L5" s="69">
        <v>2.2000000000000002</v>
      </c>
      <c r="M5" s="69">
        <v>2.4</v>
      </c>
      <c r="N5" s="69">
        <v>2.5</v>
      </c>
      <c r="O5" s="69">
        <v>2.4</v>
      </c>
      <c r="P5" s="69">
        <v>2.2000000000000002</v>
      </c>
      <c r="Q5" s="69">
        <v>2.2000000000000002</v>
      </c>
      <c r="R5" s="69">
        <v>2.2000000000000002</v>
      </c>
      <c r="S5" s="69">
        <v>2.2000000000000002</v>
      </c>
      <c r="T5" s="69">
        <v>2.2999999999999998</v>
      </c>
      <c r="U5" s="69">
        <v>1.9</v>
      </c>
      <c r="V5" s="69">
        <v>2.2000000000000002</v>
      </c>
      <c r="W5" s="69">
        <v>1.8</v>
      </c>
      <c r="X5" s="69">
        <v>2.4</v>
      </c>
      <c r="Y5" s="69">
        <v>2.8</v>
      </c>
      <c r="Z5" s="69">
        <v>2.1</v>
      </c>
      <c r="AA5" s="69">
        <v>2.4</v>
      </c>
      <c r="AB5" s="43" t="s">
        <v>111</v>
      </c>
    </row>
    <row r="6" spans="1:28" s="43" customFormat="1" ht="22.5" customHeight="1">
      <c r="B6" s="75" t="s">
        <v>110</v>
      </c>
      <c r="C6" s="49"/>
      <c r="D6" s="69">
        <v>4.0999999999999996</v>
      </c>
      <c r="E6" s="69">
        <v>3.3</v>
      </c>
      <c r="F6" s="69">
        <v>5.0999999999999996</v>
      </c>
      <c r="G6" s="69">
        <v>3.8</v>
      </c>
      <c r="H6" s="69">
        <v>4.0999999999999996</v>
      </c>
      <c r="I6" s="69">
        <v>4.0999999999999996</v>
      </c>
      <c r="J6" s="69">
        <v>3.1</v>
      </c>
      <c r="K6" s="69">
        <v>3.9</v>
      </c>
      <c r="L6" s="69">
        <v>3</v>
      </c>
      <c r="M6" s="69">
        <v>3.6</v>
      </c>
      <c r="N6" s="69">
        <v>3.6</v>
      </c>
      <c r="O6" s="69">
        <v>4.5</v>
      </c>
      <c r="P6" s="69">
        <v>3.4</v>
      </c>
      <c r="Q6" s="69">
        <v>3.9</v>
      </c>
      <c r="R6" s="69">
        <v>3.1</v>
      </c>
      <c r="S6" s="69">
        <v>3.2</v>
      </c>
      <c r="T6" s="69">
        <v>3.7</v>
      </c>
      <c r="U6" s="69">
        <v>3.9</v>
      </c>
      <c r="V6" s="69">
        <v>3.6</v>
      </c>
      <c r="W6" s="69">
        <v>3.7</v>
      </c>
      <c r="X6" s="69">
        <v>3.4</v>
      </c>
      <c r="Y6" s="69">
        <v>3.5</v>
      </c>
      <c r="Z6" s="69">
        <v>3.8</v>
      </c>
      <c r="AA6" s="69">
        <v>3.4</v>
      </c>
      <c r="AB6" s="43" t="s">
        <v>111</v>
      </c>
    </row>
    <row r="7" spans="1:28" s="43" customFormat="1" ht="22.5" customHeight="1">
      <c r="B7" s="48" t="s">
        <v>43</v>
      </c>
      <c r="C7" s="72">
        <v>0</v>
      </c>
      <c r="D7" s="70">
        <v>12</v>
      </c>
      <c r="E7" s="70">
        <v>20</v>
      </c>
      <c r="F7" s="70">
        <v>36</v>
      </c>
      <c r="G7" s="70">
        <v>21</v>
      </c>
      <c r="H7" s="70">
        <v>30</v>
      </c>
      <c r="I7" s="70">
        <v>34</v>
      </c>
      <c r="J7" s="70">
        <v>18</v>
      </c>
      <c r="K7" s="70">
        <v>34</v>
      </c>
      <c r="L7" s="70">
        <v>24</v>
      </c>
      <c r="M7" s="70">
        <v>26</v>
      </c>
      <c r="N7" s="70">
        <v>24</v>
      </c>
      <c r="O7" s="70">
        <v>24</v>
      </c>
      <c r="P7" s="70">
        <v>16</v>
      </c>
      <c r="Q7" s="70">
        <v>24</v>
      </c>
      <c r="R7" s="70">
        <v>20</v>
      </c>
      <c r="S7" s="70">
        <v>29</v>
      </c>
      <c r="T7" s="70">
        <v>29</v>
      </c>
      <c r="U7" s="70">
        <v>18</v>
      </c>
      <c r="V7" s="70">
        <v>27</v>
      </c>
      <c r="W7" s="70">
        <v>19</v>
      </c>
      <c r="X7" s="70">
        <v>14</v>
      </c>
      <c r="Y7" s="70">
        <v>27</v>
      </c>
      <c r="Z7" s="70">
        <v>41</v>
      </c>
      <c r="AA7" s="70">
        <v>28</v>
      </c>
      <c r="AB7" s="43" t="s">
        <v>111</v>
      </c>
    </row>
    <row r="8" spans="1:28" s="43" customFormat="1" ht="22.5" customHeight="1">
      <c r="B8" s="48" t="s">
        <v>44</v>
      </c>
      <c r="C8" s="4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8" s="43" customFormat="1" ht="22.5" customHeight="1">
      <c r="B9" s="57" t="s">
        <v>57</v>
      </c>
      <c r="C9" s="67" t="s">
        <v>92</v>
      </c>
      <c r="D9" s="73" t="s">
        <v>97</v>
      </c>
      <c r="E9" s="73" t="s">
        <v>108</v>
      </c>
      <c r="F9" s="73" t="s">
        <v>107</v>
      </c>
      <c r="G9" s="73" t="s">
        <v>106</v>
      </c>
      <c r="H9" s="73" t="s">
        <v>104</v>
      </c>
      <c r="I9" s="73" t="s">
        <v>105</v>
      </c>
      <c r="J9" s="73" t="s">
        <v>103</v>
      </c>
      <c r="K9" s="73" t="s">
        <v>102</v>
      </c>
      <c r="L9" s="73" t="s">
        <v>101</v>
      </c>
      <c r="M9" s="73" t="s">
        <v>100</v>
      </c>
      <c r="N9" s="73" t="s">
        <v>99</v>
      </c>
      <c r="O9" s="73" t="s">
        <v>98</v>
      </c>
      <c r="P9" s="67" t="s">
        <v>61</v>
      </c>
      <c r="Q9" s="67" t="s">
        <v>62</v>
      </c>
      <c r="R9" s="67" t="s">
        <v>63</v>
      </c>
      <c r="S9" s="67" t="s">
        <v>64</v>
      </c>
      <c r="T9" s="67" t="s">
        <v>65</v>
      </c>
      <c r="U9" s="67" t="s">
        <v>66</v>
      </c>
      <c r="V9" s="67" t="s">
        <v>67</v>
      </c>
      <c r="W9" s="67" t="s">
        <v>68</v>
      </c>
      <c r="X9" s="67" t="s">
        <v>69</v>
      </c>
      <c r="Y9" s="67" t="s">
        <v>70</v>
      </c>
      <c r="Z9" s="67" t="s">
        <v>71</v>
      </c>
      <c r="AA9" s="68" t="s">
        <v>72</v>
      </c>
    </row>
    <row r="10" spans="1:28" s="43" customFormat="1" ht="22.5" customHeight="1">
      <c r="B10" s="48" t="s">
        <v>39</v>
      </c>
      <c r="C10" s="72" t="s">
        <v>93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>
        <v>0.76270153924908657</v>
      </c>
      <c r="Q10" s="47">
        <v>0.77735513362755904</v>
      </c>
      <c r="R10" s="47">
        <v>0.79011154506640613</v>
      </c>
      <c r="S10" s="47">
        <v>0.80491817831634693</v>
      </c>
      <c r="T10" s="47">
        <v>0.79955296343718874</v>
      </c>
      <c r="U10" s="47">
        <v>0.79043983598295675</v>
      </c>
      <c r="V10" s="47">
        <v>0.78275205541870163</v>
      </c>
      <c r="W10" s="47">
        <v>0.79336312978376977</v>
      </c>
      <c r="X10" s="47">
        <v>0.80372770997485332</v>
      </c>
      <c r="Y10" s="47">
        <v>0.81024522522244191</v>
      </c>
      <c r="Z10" s="47">
        <v>0.78939464995885911</v>
      </c>
      <c r="AA10" s="47">
        <v>0.79700000000000004</v>
      </c>
    </row>
    <row r="11" spans="1:28" s="43" customFormat="1" ht="22.5" customHeight="1">
      <c r="B11" s="48" t="s">
        <v>45</v>
      </c>
      <c r="C11" s="72">
        <v>10.9</v>
      </c>
      <c r="D11" s="69">
        <v>9.9</v>
      </c>
      <c r="E11" s="69">
        <v>9.8000000000000007</v>
      </c>
      <c r="F11" s="69">
        <v>11.4</v>
      </c>
      <c r="G11" s="69">
        <v>10.199999999999999</v>
      </c>
      <c r="H11" s="69">
        <v>10.6</v>
      </c>
      <c r="I11" s="69">
        <v>11.4</v>
      </c>
      <c r="J11" s="69">
        <v>10</v>
      </c>
      <c r="K11" s="69">
        <v>12.4</v>
      </c>
      <c r="L11" s="69">
        <v>12.5</v>
      </c>
      <c r="M11" s="69">
        <v>12.9</v>
      </c>
      <c r="N11" s="69">
        <v>12.6</v>
      </c>
      <c r="O11" s="69">
        <v>12.7</v>
      </c>
      <c r="P11" s="69">
        <v>9.9</v>
      </c>
      <c r="Q11" s="69">
        <v>9.8000000000000007</v>
      </c>
      <c r="R11" s="69">
        <v>9.1</v>
      </c>
      <c r="S11" s="69">
        <v>9</v>
      </c>
      <c r="T11" s="69">
        <v>10.4</v>
      </c>
      <c r="U11" s="69">
        <v>10.1</v>
      </c>
      <c r="V11" s="69">
        <v>11.5</v>
      </c>
      <c r="W11" s="69">
        <v>11.7</v>
      </c>
      <c r="X11" s="69">
        <v>11.2</v>
      </c>
      <c r="Y11" s="69">
        <v>10.3</v>
      </c>
      <c r="Z11" s="69">
        <v>11.2</v>
      </c>
      <c r="AA11" s="69">
        <v>11.7</v>
      </c>
      <c r="AB11" s="43" t="s">
        <v>111</v>
      </c>
    </row>
    <row r="12" spans="1:28" s="43" customFormat="1" ht="22.5" customHeight="1">
      <c r="B12" s="48" t="s">
        <v>46</v>
      </c>
      <c r="C12" s="49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8" s="43" customFormat="1" ht="22.5" customHeight="1">
      <c r="B13" s="48" t="s">
        <v>47</v>
      </c>
      <c r="C13" s="49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8" s="43" customFormat="1" ht="22.5" customHeight="1">
      <c r="B14" s="57" t="s">
        <v>58</v>
      </c>
      <c r="C14" s="67" t="s">
        <v>92</v>
      </c>
      <c r="D14" s="73" t="s">
        <v>97</v>
      </c>
      <c r="E14" s="73" t="s">
        <v>108</v>
      </c>
      <c r="F14" s="73" t="s">
        <v>107</v>
      </c>
      <c r="G14" s="73" t="s">
        <v>106</v>
      </c>
      <c r="H14" s="73" t="s">
        <v>104</v>
      </c>
      <c r="I14" s="73" t="s">
        <v>105</v>
      </c>
      <c r="J14" s="73" t="s">
        <v>103</v>
      </c>
      <c r="K14" s="73" t="s">
        <v>102</v>
      </c>
      <c r="L14" s="73" t="s">
        <v>101</v>
      </c>
      <c r="M14" s="73" t="s">
        <v>100</v>
      </c>
      <c r="N14" s="73" t="s">
        <v>99</v>
      </c>
      <c r="O14" s="73" t="s">
        <v>98</v>
      </c>
      <c r="P14" s="67" t="s">
        <v>61</v>
      </c>
      <c r="Q14" s="67" t="s">
        <v>62</v>
      </c>
      <c r="R14" s="67" t="s">
        <v>63</v>
      </c>
      <c r="S14" s="67" t="s">
        <v>64</v>
      </c>
      <c r="T14" s="67" t="s">
        <v>65</v>
      </c>
      <c r="U14" s="67" t="s">
        <v>66</v>
      </c>
      <c r="V14" s="67" t="s">
        <v>67</v>
      </c>
      <c r="W14" s="67" t="s">
        <v>68</v>
      </c>
      <c r="X14" s="67" t="s">
        <v>69</v>
      </c>
      <c r="Y14" s="67" t="s">
        <v>70</v>
      </c>
      <c r="Z14" s="67" t="s">
        <v>71</v>
      </c>
      <c r="AA14" s="68" t="s">
        <v>72</v>
      </c>
    </row>
    <row r="15" spans="1:28" s="43" customFormat="1" ht="22.5" customHeight="1">
      <c r="B15" s="48" t="s">
        <v>48</v>
      </c>
      <c r="C15" s="72" t="s">
        <v>94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74">
        <v>8262</v>
      </c>
      <c r="Q15" s="74">
        <v>8421</v>
      </c>
      <c r="R15" s="74">
        <v>7962</v>
      </c>
      <c r="S15" s="74">
        <v>9881</v>
      </c>
      <c r="T15" s="74">
        <v>9254</v>
      </c>
      <c r="U15" s="74">
        <v>8499</v>
      </c>
      <c r="V15" s="74">
        <v>7784</v>
      </c>
      <c r="W15" s="74">
        <v>8350</v>
      </c>
      <c r="X15" s="74">
        <v>7555</v>
      </c>
      <c r="Y15" s="74">
        <v>7764</v>
      </c>
      <c r="Z15" s="74">
        <v>7571</v>
      </c>
      <c r="AA15" s="74">
        <v>6923</v>
      </c>
      <c r="AB15" s="43" t="s">
        <v>112</v>
      </c>
    </row>
    <row r="16" spans="1:28" s="43" customFormat="1" ht="22.5" customHeight="1">
      <c r="B16" s="48" t="s">
        <v>49</v>
      </c>
      <c r="C16" s="4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2:27" s="43" customFormat="1" ht="22.5" customHeight="1">
      <c r="B17" s="48" t="s">
        <v>50</v>
      </c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2:27" s="43" customFormat="1" ht="22.5" customHeight="1">
      <c r="B18" s="57" t="s">
        <v>59</v>
      </c>
      <c r="C18" s="67" t="s">
        <v>92</v>
      </c>
      <c r="D18" s="73" t="s">
        <v>97</v>
      </c>
      <c r="E18" s="73" t="s">
        <v>108</v>
      </c>
      <c r="F18" s="73" t="s">
        <v>107</v>
      </c>
      <c r="G18" s="73" t="s">
        <v>106</v>
      </c>
      <c r="H18" s="73" t="s">
        <v>104</v>
      </c>
      <c r="I18" s="73" t="s">
        <v>105</v>
      </c>
      <c r="J18" s="73" t="s">
        <v>103</v>
      </c>
      <c r="K18" s="73" t="s">
        <v>102</v>
      </c>
      <c r="L18" s="73" t="s">
        <v>101</v>
      </c>
      <c r="M18" s="73" t="s">
        <v>100</v>
      </c>
      <c r="N18" s="73" t="s">
        <v>99</v>
      </c>
      <c r="O18" s="73" t="s">
        <v>98</v>
      </c>
      <c r="P18" s="67" t="s">
        <v>61</v>
      </c>
      <c r="Q18" s="67" t="s">
        <v>62</v>
      </c>
      <c r="R18" s="67" t="s">
        <v>63</v>
      </c>
      <c r="S18" s="67" t="s">
        <v>64</v>
      </c>
      <c r="T18" s="67" t="s">
        <v>65</v>
      </c>
      <c r="U18" s="67" t="s">
        <v>66</v>
      </c>
      <c r="V18" s="67" t="s">
        <v>67</v>
      </c>
      <c r="W18" s="67" t="s">
        <v>68</v>
      </c>
      <c r="X18" s="67" t="s">
        <v>69</v>
      </c>
      <c r="Y18" s="67" t="s">
        <v>70</v>
      </c>
      <c r="Z18" s="67" t="s">
        <v>71</v>
      </c>
      <c r="AA18" s="68" t="s">
        <v>72</v>
      </c>
    </row>
    <row r="19" spans="2:27" s="43" customFormat="1" ht="22.5" customHeight="1">
      <c r="B19" s="48" t="s">
        <v>51</v>
      </c>
      <c r="C19" s="49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2:27" s="43" customFormat="1" ht="22.5" customHeight="1">
      <c r="B20" s="48" t="s">
        <v>52</v>
      </c>
      <c r="C20" s="4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2:27" s="43" customFormat="1" ht="22.5" customHeight="1">
      <c r="B21" s="48" t="s">
        <v>53</v>
      </c>
      <c r="C21" s="49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2:27" s="43" customFormat="1" ht="22.5" customHeight="1">
      <c r="B22" s="48" t="s">
        <v>54</v>
      </c>
      <c r="C22" s="4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2:27" s="43" customFormat="1" ht="22.5" customHeight="1">
      <c r="B23" s="48" t="s">
        <v>96</v>
      </c>
      <c r="C23" s="72"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5">
        <v>14</v>
      </c>
      <c r="Q23" s="45">
        <v>8</v>
      </c>
      <c r="R23" s="45">
        <v>22</v>
      </c>
      <c r="S23" s="45">
        <v>14</v>
      </c>
      <c r="T23" s="45">
        <v>18</v>
      </c>
      <c r="U23" s="45">
        <v>17</v>
      </c>
      <c r="V23" s="45">
        <v>36</v>
      </c>
      <c r="W23" s="45">
        <v>53</v>
      </c>
      <c r="X23" s="45">
        <v>13</v>
      </c>
      <c r="Y23" s="45">
        <v>14</v>
      </c>
      <c r="Z23" s="45">
        <v>18</v>
      </c>
      <c r="AA23" s="45">
        <v>19</v>
      </c>
    </row>
    <row r="24" spans="2:27"/>
  </sheetData>
  <pageMargins left="0.25" right="0.25" top="0.75" bottom="0.75" header="0.3" footer="0.3"/>
  <pageSetup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showGridLines="0" showRowColHeaders="0" zoomScale="80" zoomScaleNormal="80" workbookViewId="0">
      <selection activeCell="B53" sqref="B53"/>
    </sheetView>
  </sheetViews>
  <sheetFormatPr defaultColWidth="0" defaultRowHeight="15" zeroHeight="1"/>
  <cols>
    <col min="1" max="1" width="3.85546875" style="18" customWidth="1"/>
    <col min="2" max="2" width="27.7109375" style="18" customWidth="1"/>
    <col min="3" max="14" width="9.140625" style="19" customWidth="1"/>
    <col min="15" max="15" width="9.140625" style="18" customWidth="1"/>
    <col min="16" max="16384" width="9.140625" style="18" hidden="1"/>
  </cols>
  <sheetData>
    <row r="1" spans="1:14"/>
    <row r="2" spans="1:14" hidden="1">
      <c r="B2" s="18" t="s">
        <v>37</v>
      </c>
    </row>
    <row r="3" spans="1:14" s="22" customFormat="1" hidden="1">
      <c r="B3" s="20"/>
      <c r="C3" s="21">
        <v>42675</v>
      </c>
      <c r="D3" s="21">
        <v>42705</v>
      </c>
      <c r="E3" s="21">
        <v>42736</v>
      </c>
      <c r="F3" s="21">
        <v>42767</v>
      </c>
      <c r="G3" s="21">
        <v>42795</v>
      </c>
      <c r="H3" s="21">
        <v>42826</v>
      </c>
      <c r="I3" s="21">
        <v>42856</v>
      </c>
      <c r="J3" s="21">
        <v>42887</v>
      </c>
      <c r="K3" s="21">
        <v>42917</v>
      </c>
      <c r="L3" s="21">
        <v>42948</v>
      </c>
      <c r="M3" s="21">
        <v>42979</v>
      </c>
      <c r="N3" s="21"/>
    </row>
    <row r="4" spans="1:14" s="24" customFormat="1" hidden="1">
      <c r="A4" s="18"/>
      <c r="B4" s="18" t="s">
        <v>23</v>
      </c>
      <c r="C4" s="23">
        <v>2394</v>
      </c>
      <c r="D4" s="23">
        <v>2709</v>
      </c>
      <c r="E4" s="23">
        <v>2475</v>
      </c>
      <c r="F4" s="23">
        <v>2529</v>
      </c>
      <c r="G4" s="23">
        <v>2880</v>
      </c>
      <c r="H4" s="23">
        <v>2526</v>
      </c>
      <c r="I4" s="23">
        <v>2772</v>
      </c>
      <c r="J4" s="23">
        <v>2106</v>
      </c>
      <c r="K4" s="31"/>
      <c r="L4" s="31"/>
      <c r="M4" s="31"/>
      <c r="N4" s="31"/>
    </row>
    <row r="5" spans="1:14" s="24" customFormat="1" hidden="1">
      <c r="A5" s="18"/>
      <c r="B5" s="18" t="s">
        <v>24</v>
      </c>
      <c r="C5" s="23">
        <v>1040</v>
      </c>
      <c r="D5" s="23">
        <v>1180</v>
      </c>
      <c r="E5" s="23">
        <v>1080</v>
      </c>
      <c r="F5" s="23">
        <v>1120</v>
      </c>
      <c r="G5" s="23">
        <v>1250</v>
      </c>
      <c r="H5" s="23">
        <v>1099</v>
      </c>
      <c r="I5" s="23">
        <v>1220</v>
      </c>
      <c r="J5" s="23">
        <v>1144</v>
      </c>
      <c r="K5" s="23">
        <v>656</v>
      </c>
      <c r="L5" s="23">
        <v>740</v>
      </c>
      <c r="M5" s="23">
        <v>645</v>
      </c>
      <c r="N5" s="23"/>
    </row>
    <row r="6" spans="1:14" s="24" customFormat="1" hidden="1">
      <c r="A6" s="18"/>
      <c r="B6" s="18" t="s">
        <v>25</v>
      </c>
      <c r="C6" s="23">
        <v>573</v>
      </c>
      <c r="D6" s="23">
        <v>657</v>
      </c>
      <c r="E6" s="23">
        <v>591</v>
      </c>
      <c r="F6" s="23">
        <v>609</v>
      </c>
      <c r="G6" s="23">
        <v>714</v>
      </c>
      <c r="H6" s="23">
        <v>630</v>
      </c>
      <c r="I6" s="23">
        <v>696</v>
      </c>
      <c r="J6" s="23">
        <v>516</v>
      </c>
      <c r="K6" s="31"/>
      <c r="L6" s="31"/>
      <c r="M6" s="31"/>
      <c r="N6" s="31"/>
    </row>
    <row r="7" spans="1:14" s="24" customFormat="1" hidden="1">
      <c r="A7" s="18"/>
      <c r="B7" s="18" t="s">
        <v>19</v>
      </c>
      <c r="C7" s="23">
        <v>1674</v>
      </c>
      <c r="D7" s="23">
        <v>1884</v>
      </c>
      <c r="E7" s="23">
        <v>1854</v>
      </c>
      <c r="F7" s="23">
        <v>1866</v>
      </c>
      <c r="G7" s="23">
        <v>2088</v>
      </c>
      <c r="H7" s="23">
        <v>1855</v>
      </c>
      <c r="I7" s="23">
        <v>2034</v>
      </c>
      <c r="J7" s="23">
        <v>1962</v>
      </c>
      <c r="K7" s="23">
        <v>1842</v>
      </c>
      <c r="L7" s="23">
        <v>2160</v>
      </c>
      <c r="M7" s="23">
        <v>1854</v>
      </c>
      <c r="N7" s="23"/>
    </row>
    <row r="8" spans="1:14" s="24" customFormat="1" hidden="1">
      <c r="A8" s="18"/>
      <c r="B8" s="18" t="s">
        <v>20</v>
      </c>
      <c r="C8" s="23">
        <v>1728</v>
      </c>
      <c r="D8" s="23">
        <v>1998</v>
      </c>
      <c r="E8" s="23">
        <v>1794</v>
      </c>
      <c r="F8" s="23">
        <v>1800</v>
      </c>
      <c r="G8" s="23">
        <v>2094</v>
      </c>
      <c r="H8" s="23">
        <v>1923</v>
      </c>
      <c r="I8" s="23">
        <v>2022</v>
      </c>
      <c r="J8" s="23">
        <v>1938</v>
      </c>
      <c r="K8" s="23">
        <v>1980</v>
      </c>
      <c r="L8" s="23">
        <v>2274</v>
      </c>
      <c r="M8" s="23">
        <v>2010</v>
      </c>
      <c r="N8" s="23"/>
    </row>
    <row r="9" spans="1:14" s="24" customFormat="1" hidden="1">
      <c r="A9" s="18"/>
      <c r="B9" s="18" t="s">
        <v>21</v>
      </c>
      <c r="C9" s="23">
        <v>1130</v>
      </c>
      <c r="D9" s="23">
        <v>1305</v>
      </c>
      <c r="E9" s="23">
        <v>1165</v>
      </c>
      <c r="F9" s="23">
        <v>1190</v>
      </c>
      <c r="G9" s="23">
        <v>1360</v>
      </c>
      <c r="H9" s="23">
        <v>1201</v>
      </c>
      <c r="I9" s="23">
        <v>1365</v>
      </c>
      <c r="J9" s="23">
        <v>1305</v>
      </c>
      <c r="K9" s="23">
        <v>1240</v>
      </c>
      <c r="L9" s="23">
        <v>1460</v>
      </c>
      <c r="M9" s="23">
        <v>1285</v>
      </c>
      <c r="N9" s="23"/>
    </row>
    <row r="10" spans="1:14" s="24" customFormat="1" hidden="1">
      <c r="A10" s="18"/>
      <c r="B10" s="18" t="s">
        <v>22</v>
      </c>
      <c r="C10" s="23">
        <v>1302</v>
      </c>
      <c r="D10" s="23">
        <v>1463</v>
      </c>
      <c r="E10" s="23">
        <v>1358</v>
      </c>
      <c r="F10" s="23">
        <v>1428</v>
      </c>
      <c r="G10" s="23">
        <v>1575</v>
      </c>
      <c r="H10" s="23">
        <v>1384</v>
      </c>
      <c r="I10" s="23">
        <v>1589</v>
      </c>
      <c r="J10" s="23">
        <v>1505</v>
      </c>
      <c r="K10" s="23">
        <v>1498</v>
      </c>
      <c r="L10" s="23">
        <v>1736</v>
      </c>
      <c r="M10" s="23">
        <v>1498</v>
      </c>
      <c r="N10" s="23"/>
    </row>
    <row r="11" spans="1:14" s="24" customFormat="1" hidden="1">
      <c r="A11" s="18"/>
      <c r="B11" s="18" t="s">
        <v>26</v>
      </c>
      <c r="C11" s="23">
        <v>1560</v>
      </c>
      <c r="D11" s="23">
        <v>1614</v>
      </c>
      <c r="E11" s="23">
        <v>1602</v>
      </c>
      <c r="F11" s="23">
        <v>1602</v>
      </c>
      <c r="G11" s="23">
        <v>1692</v>
      </c>
      <c r="H11" s="23">
        <v>1555</v>
      </c>
      <c r="I11" s="23">
        <v>1716</v>
      </c>
      <c r="J11" s="23">
        <v>1590</v>
      </c>
      <c r="K11" s="23">
        <v>1272</v>
      </c>
      <c r="L11" s="23">
        <v>1446</v>
      </c>
      <c r="M11" s="23">
        <v>1272</v>
      </c>
      <c r="N11" s="23"/>
    </row>
    <row r="12" spans="1:14" s="24" customFormat="1" hidden="1">
      <c r="A12" s="18"/>
      <c r="B12" s="18" t="s">
        <v>27</v>
      </c>
      <c r="C12" s="23">
        <v>1230</v>
      </c>
      <c r="D12" s="23">
        <v>1416</v>
      </c>
      <c r="E12" s="23">
        <v>1326</v>
      </c>
      <c r="F12" s="23">
        <v>1326</v>
      </c>
      <c r="G12" s="23">
        <v>1512</v>
      </c>
      <c r="H12" s="23">
        <v>1386</v>
      </c>
      <c r="I12" s="23">
        <v>1488</v>
      </c>
      <c r="J12" s="23">
        <v>1344</v>
      </c>
      <c r="K12" s="23">
        <v>1350</v>
      </c>
      <c r="L12" s="23">
        <v>1590</v>
      </c>
      <c r="M12" s="23">
        <v>1356</v>
      </c>
      <c r="N12" s="23"/>
    </row>
    <row r="13" spans="1:14" s="24" customFormat="1" hidden="1">
      <c r="A13" s="18"/>
      <c r="B13" s="18" t="s">
        <v>28</v>
      </c>
      <c r="C13" s="23">
        <v>1456</v>
      </c>
      <c r="D13" s="23">
        <v>1666</v>
      </c>
      <c r="E13" s="23">
        <v>1568</v>
      </c>
      <c r="F13" s="23">
        <v>1526</v>
      </c>
      <c r="G13" s="23">
        <v>1785</v>
      </c>
      <c r="H13" s="23">
        <v>1600</v>
      </c>
      <c r="I13" s="23">
        <v>1827</v>
      </c>
      <c r="J13" s="23">
        <v>1638</v>
      </c>
      <c r="K13" s="23">
        <v>1617</v>
      </c>
      <c r="L13" s="23">
        <v>1876</v>
      </c>
      <c r="M13" s="23">
        <v>1659</v>
      </c>
      <c r="N13" s="23"/>
    </row>
    <row r="14" spans="1:14" s="24" customFormat="1" hidden="1">
      <c r="A14" s="18"/>
      <c r="B14" s="18" t="s">
        <v>29</v>
      </c>
      <c r="C14" s="23">
        <v>700</v>
      </c>
      <c r="D14" s="23">
        <v>840</v>
      </c>
      <c r="E14" s="23">
        <v>784</v>
      </c>
      <c r="F14" s="23">
        <v>784</v>
      </c>
      <c r="G14" s="23">
        <v>896</v>
      </c>
      <c r="H14" s="23">
        <v>832</v>
      </c>
      <c r="I14" s="23">
        <v>875</v>
      </c>
      <c r="J14" s="23">
        <v>812</v>
      </c>
      <c r="K14" s="23">
        <v>763</v>
      </c>
      <c r="L14" s="23">
        <v>917</v>
      </c>
      <c r="M14" s="23">
        <v>770</v>
      </c>
      <c r="N14" s="23"/>
    </row>
    <row r="15" spans="1:14" s="24" customFormat="1" hidden="1">
      <c r="A15" s="18"/>
      <c r="B15" s="18" t="s">
        <v>31</v>
      </c>
      <c r="C15" s="23">
        <v>2534</v>
      </c>
      <c r="D15" s="23">
        <v>2772</v>
      </c>
      <c r="E15" s="23">
        <v>2716</v>
      </c>
      <c r="F15" s="23">
        <v>2660</v>
      </c>
      <c r="G15" s="23">
        <v>2898</v>
      </c>
      <c r="H15" s="23">
        <v>2627</v>
      </c>
      <c r="I15" s="23">
        <v>2891</v>
      </c>
      <c r="J15" s="23">
        <v>2989</v>
      </c>
      <c r="K15" s="23">
        <v>3157</v>
      </c>
      <c r="L15" s="23">
        <v>3598</v>
      </c>
      <c r="M15" s="23">
        <v>3171</v>
      </c>
      <c r="N15" s="23"/>
    </row>
    <row r="16" spans="1:14" s="24" customFormat="1" hidden="1">
      <c r="A16" s="18"/>
      <c r="B16" s="18" t="s">
        <v>32</v>
      </c>
      <c r="C16" s="23">
        <v>1587</v>
      </c>
      <c r="D16" s="23">
        <v>1782</v>
      </c>
      <c r="E16" s="23">
        <v>1788</v>
      </c>
      <c r="F16" s="23">
        <v>1701</v>
      </c>
      <c r="G16" s="23">
        <v>1879</v>
      </c>
      <c r="H16" s="23">
        <v>1697</v>
      </c>
      <c r="I16" s="23">
        <v>1861</v>
      </c>
      <c r="J16" s="23">
        <v>1413</v>
      </c>
      <c r="K16" s="31"/>
      <c r="L16" s="31"/>
      <c r="M16" s="31"/>
      <c r="N16" s="31"/>
    </row>
    <row r="17" spans="1:14" s="24" customFormat="1" hidden="1">
      <c r="A17" s="18"/>
      <c r="B17" s="18" t="s">
        <v>33</v>
      </c>
      <c r="C17" s="23">
        <v>2278</v>
      </c>
      <c r="D17" s="23">
        <v>2565</v>
      </c>
      <c r="E17" s="23">
        <v>2465</v>
      </c>
      <c r="F17" s="23">
        <v>2470</v>
      </c>
      <c r="G17" s="23">
        <v>2804</v>
      </c>
      <c r="H17" s="23">
        <v>2580</v>
      </c>
      <c r="I17" s="23">
        <v>2775</v>
      </c>
      <c r="J17" s="23">
        <v>2101</v>
      </c>
      <c r="K17" s="31"/>
      <c r="L17" s="31"/>
      <c r="M17" s="31"/>
      <c r="N17" s="31"/>
    </row>
    <row r="18" spans="1:14" s="24" customFormat="1" hidden="1">
      <c r="A18" s="18"/>
      <c r="B18" s="18" t="s">
        <v>34</v>
      </c>
      <c r="C18" s="23">
        <v>5397</v>
      </c>
      <c r="D18" s="23">
        <v>8493</v>
      </c>
      <c r="E18" s="23">
        <v>9021</v>
      </c>
      <c r="F18" s="23">
        <v>8892</v>
      </c>
      <c r="G18" s="23">
        <v>10164</v>
      </c>
      <c r="H18" s="23">
        <v>8792</v>
      </c>
      <c r="I18" s="23">
        <v>9915</v>
      </c>
      <c r="J18" s="23">
        <v>9720</v>
      </c>
      <c r="K18" s="23">
        <v>9150</v>
      </c>
      <c r="L18" s="23">
        <v>10590</v>
      </c>
      <c r="M18" s="23">
        <v>9321</v>
      </c>
      <c r="N18" s="23"/>
    </row>
    <row r="19" spans="1:14" s="24" customFormat="1" hidden="1">
      <c r="A19" s="18"/>
      <c r="B19" s="18" t="s">
        <v>35</v>
      </c>
      <c r="C19" s="23">
        <v>882</v>
      </c>
      <c r="D19" s="23">
        <v>1370</v>
      </c>
      <c r="E19" s="23">
        <v>1466</v>
      </c>
      <c r="F19" s="23">
        <v>1530</v>
      </c>
      <c r="G19" s="23">
        <v>1674</v>
      </c>
      <c r="H19" s="23">
        <v>1446</v>
      </c>
      <c r="I19" s="23">
        <v>1704</v>
      </c>
      <c r="J19" s="23">
        <v>1532</v>
      </c>
      <c r="K19" s="23">
        <v>1544</v>
      </c>
      <c r="L19" s="23">
        <v>1820</v>
      </c>
      <c r="M19" s="23">
        <v>1568</v>
      </c>
      <c r="N19" s="23"/>
    </row>
    <row r="20" spans="1:14" s="24" customFormat="1" hidden="1">
      <c r="A20" s="18"/>
      <c r="B20" s="18" t="s">
        <v>17</v>
      </c>
      <c r="C20" s="23">
        <v>930</v>
      </c>
      <c r="D20" s="23">
        <v>1060</v>
      </c>
      <c r="E20" s="23">
        <v>925</v>
      </c>
      <c r="F20" s="23">
        <v>990</v>
      </c>
      <c r="G20" s="23">
        <v>1175</v>
      </c>
      <c r="H20" s="23">
        <v>1026</v>
      </c>
      <c r="I20" s="23">
        <v>1145</v>
      </c>
      <c r="J20" s="23">
        <v>1120</v>
      </c>
      <c r="K20" s="23">
        <v>1070</v>
      </c>
      <c r="L20" s="23">
        <v>1225</v>
      </c>
      <c r="M20" s="23">
        <v>1055</v>
      </c>
      <c r="N20" s="23"/>
    </row>
    <row r="21" spans="1:14" s="24" customFormat="1" hidden="1">
      <c r="A21" s="18"/>
      <c r="B21" s="18" t="s">
        <v>18</v>
      </c>
      <c r="C21" s="23">
        <v>3876</v>
      </c>
      <c r="D21" s="23">
        <v>4062</v>
      </c>
      <c r="E21" s="23">
        <v>4068</v>
      </c>
      <c r="F21" s="23">
        <v>4044</v>
      </c>
      <c r="G21" s="23">
        <v>4368</v>
      </c>
      <c r="H21" s="23">
        <v>3947</v>
      </c>
      <c r="I21" s="23">
        <v>4452</v>
      </c>
      <c r="J21" s="23">
        <v>4230</v>
      </c>
      <c r="K21" s="23">
        <v>3702</v>
      </c>
      <c r="L21" s="23">
        <v>4422</v>
      </c>
      <c r="M21" s="23">
        <v>3804</v>
      </c>
      <c r="N21" s="23"/>
    </row>
    <row r="22" spans="1:14" s="24" customFormat="1" hidden="1">
      <c r="A22" s="18"/>
      <c r="B22" s="18" t="s">
        <v>15</v>
      </c>
      <c r="C22" s="23">
        <v>8116</v>
      </c>
      <c r="D22" s="23">
        <v>9368</v>
      </c>
      <c r="E22" s="23">
        <v>9366</v>
      </c>
      <c r="F22" s="23">
        <v>8810</v>
      </c>
      <c r="G22" s="23">
        <v>9940</v>
      </c>
      <c r="H22" s="23">
        <v>9301</v>
      </c>
      <c r="I22" s="23">
        <v>9558</v>
      </c>
      <c r="J22" s="23">
        <v>9212</v>
      </c>
      <c r="K22" s="23">
        <v>9680</v>
      </c>
      <c r="L22" s="23">
        <v>9730</v>
      </c>
      <c r="M22" s="23">
        <v>9394</v>
      </c>
      <c r="N22" s="23"/>
    </row>
    <row r="23" spans="1:14" s="24" customFormat="1" hidden="1">
      <c r="A23" s="18"/>
      <c r="B23" s="18" t="s">
        <v>16</v>
      </c>
      <c r="C23" s="23">
        <v>7743</v>
      </c>
      <c r="D23" s="23">
        <v>8950</v>
      </c>
      <c r="E23" s="23">
        <v>9206</v>
      </c>
      <c r="F23" s="23">
        <v>8629</v>
      </c>
      <c r="G23" s="23">
        <v>9428</v>
      </c>
      <c r="H23" s="23">
        <v>9132</v>
      </c>
      <c r="I23" s="23">
        <v>9368</v>
      </c>
      <c r="J23" s="23">
        <v>8887</v>
      </c>
      <c r="K23" s="23">
        <v>9563</v>
      </c>
      <c r="L23" s="23">
        <v>9545</v>
      </c>
      <c r="M23" s="23">
        <v>9142</v>
      </c>
      <c r="N23" s="23"/>
    </row>
    <row r="24" spans="1:14" s="24" customFormat="1" hidden="1">
      <c r="A24" s="18"/>
      <c r="B24" s="18" t="s">
        <v>30</v>
      </c>
      <c r="C24" s="23">
        <v>22189</v>
      </c>
      <c r="D24" s="23">
        <v>24524</v>
      </c>
      <c r="E24" s="23">
        <v>21978</v>
      </c>
      <c r="F24" s="23">
        <v>21496</v>
      </c>
      <c r="G24" s="23">
        <v>24947</v>
      </c>
      <c r="H24" s="23">
        <v>23441</v>
      </c>
      <c r="I24" s="23">
        <v>25313</v>
      </c>
      <c r="J24" s="23">
        <v>24155</v>
      </c>
      <c r="K24" s="23">
        <v>23392</v>
      </c>
      <c r="L24" s="23">
        <v>24829</v>
      </c>
      <c r="M24" s="23">
        <v>22331</v>
      </c>
      <c r="N24" s="23"/>
    </row>
    <row r="25" spans="1:14" hidden="1">
      <c r="B25" s="26" t="s">
        <v>36</v>
      </c>
      <c r="C25" s="28">
        <f t="shared" ref="C25:D25" si="0">SUM(C4:C24)</f>
        <v>70319</v>
      </c>
      <c r="D25" s="28">
        <f t="shared" si="0"/>
        <v>81678</v>
      </c>
      <c r="E25" s="28">
        <f>SUM(E4:E24)</f>
        <v>78596</v>
      </c>
      <c r="F25" s="28">
        <f t="shared" ref="F25:M25" si="1">SUM(F4:F24)</f>
        <v>77002</v>
      </c>
      <c r="G25" s="28">
        <f t="shared" si="1"/>
        <v>87123</v>
      </c>
      <c r="H25" s="28">
        <f t="shared" si="1"/>
        <v>79980</v>
      </c>
      <c r="I25" s="28">
        <f t="shared" si="1"/>
        <v>86586</v>
      </c>
      <c r="J25" s="28">
        <f t="shared" si="1"/>
        <v>81219</v>
      </c>
      <c r="K25" s="28">
        <f t="shared" si="1"/>
        <v>73476</v>
      </c>
      <c r="L25" s="28">
        <f t="shared" si="1"/>
        <v>79958</v>
      </c>
      <c r="M25" s="28">
        <f t="shared" si="1"/>
        <v>72135</v>
      </c>
      <c r="N25" s="28"/>
    </row>
    <row r="26" spans="1:14" hidden="1"/>
    <row r="27" spans="1:14" hidden="1">
      <c r="B27" s="18" t="s">
        <v>38</v>
      </c>
    </row>
    <row r="28" spans="1:14" s="22" customFormat="1" hidden="1">
      <c r="B28" s="20"/>
      <c r="C28" s="21">
        <v>42675</v>
      </c>
      <c r="D28" s="21">
        <v>42705</v>
      </c>
      <c r="E28" s="21">
        <v>42736</v>
      </c>
      <c r="F28" s="21">
        <v>42767</v>
      </c>
      <c r="G28" s="21">
        <v>42795</v>
      </c>
      <c r="H28" s="21">
        <v>42826</v>
      </c>
      <c r="I28" s="21">
        <v>42856</v>
      </c>
      <c r="J28" s="21">
        <v>42887</v>
      </c>
      <c r="K28" s="21">
        <v>42917</v>
      </c>
      <c r="L28" s="21">
        <v>42948</v>
      </c>
      <c r="M28" s="21">
        <v>42979</v>
      </c>
      <c r="N28" s="21"/>
    </row>
    <row r="29" spans="1:14" hidden="1">
      <c r="B29" s="18" t="s">
        <v>23</v>
      </c>
      <c r="C29" s="23">
        <v>2096</v>
      </c>
      <c r="D29" s="23">
        <v>2379</v>
      </c>
      <c r="E29" s="23">
        <v>2158</v>
      </c>
      <c r="F29" s="23">
        <v>2216</v>
      </c>
      <c r="G29" s="23">
        <v>2506</v>
      </c>
      <c r="H29" s="23">
        <v>2233</v>
      </c>
      <c r="I29" s="23">
        <v>2443</v>
      </c>
      <c r="J29" s="23">
        <v>1858</v>
      </c>
      <c r="K29" s="31"/>
      <c r="L29" s="31"/>
      <c r="M29" s="31"/>
      <c r="N29" s="31"/>
    </row>
    <row r="30" spans="1:14" hidden="1">
      <c r="B30" s="18" t="s">
        <v>24</v>
      </c>
      <c r="C30" s="23">
        <v>905</v>
      </c>
      <c r="D30" s="23">
        <v>1035</v>
      </c>
      <c r="E30" s="23">
        <v>935</v>
      </c>
      <c r="F30" s="23">
        <v>957</v>
      </c>
      <c r="G30" s="23">
        <v>1096</v>
      </c>
      <c r="H30" s="23">
        <v>976</v>
      </c>
      <c r="I30" s="23">
        <v>1052</v>
      </c>
      <c r="J30" s="23">
        <v>966</v>
      </c>
      <c r="K30" s="23">
        <v>576</v>
      </c>
      <c r="L30" s="23">
        <v>630</v>
      </c>
      <c r="M30" s="23">
        <v>550</v>
      </c>
      <c r="N30" s="23"/>
    </row>
    <row r="31" spans="1:14" hidden="1">
      <c r="B31" s="18" t="s">
        <v>25</v>
      </c>
      <c r="C31" s="23">
        <v>362</v>
      </c>
      <c r="D31" s="23">
        <v>413</v>
      </c>
      <c r="E31" s="23">
        <v>390</v>
      </c>
      <c r="F31" s="23">
        <v>400</v>
      </c>
      <c r="G31" s="23">
        <v>468</v>
      </c>
      <c r="H31" s="23">
        <v>420</v>
      </c>
      <c r="I31" s="23">
        <v>461</v>
      </c>
      <c r="J31" s="23">
        <v>342</v>
      </c>
      <c r="K31" s="31"/>
      <c r="L31" s="31"/>
      <c r="M31" s="31"/>
      <c r="N31" s="31"/>
    </row>
    <row r="32" spans="1:14" hidden="1">
      <c r="B32" s="18" t="s">
        <v>19</v>
      </c>
      <c r="C32" s="23">
        <v>1386</v>
      </c>
      <c r="D32" s="23">
        <v>1546</v>
      </c>
      <c r="E32" s="23">
        <v>1521</v>
      </c>
      <c r="F32" s="23">
        <v>1537</v>
      </c>
      <c r="G32" s="23">
        <v>1708</v>
      </c>
      <c r="H32" s="23">
        <v>1538</v>
      </c>
      <c r="I32" s="23">
        <v>1682</v>
      </c>
      <c r="J32" s="23">
        <v>1620</v>
      </c>
      <c r="K32" s="23">
        <v>1515</v>
      </c>
      <c r="L32" s="23">
        <v>1781</v>
      </c>
      <c r="M32" s="23">
        <v>1518</v>
      </c>
      <c r="N32" s="23"/>
    </row>
    <row r="33" spans="2:14" hidden="1">
      <c r="B33" s="18" t="s">
        <v>20</v>
      </c>
      <c r="C33" s="23">
        <v>1406</v>
      </c>
      <c r="D33" s="23">
        <v>1613</v>
      </c>
      <c r="E33" s="23">
        <v>1476</v>
      </c>
      <c r="F33" s="23">
        <v>1483</v>
      </c>
      <c r="G33" s="23">
        <v>1702</v>
      </c>
      <c r="H33" s="23">
        <v>1575</v>
      </c>
      <c r="I33" s="23">
        <v>1659</v>
      </c>
      <c r="J33" s="23">
        <v>1594</v>
      </c>
      <c r="K33" s="23">
        <v>1622</v>
      </c>
      <c r="L33" s="23">
        <v>1868</v>
      </c>
      <c r="M33" s="23">
        <v>1655</v>
      </c>
      <c r="N33" s="23"/>
    </row>
    <row r="34" spans="2:14" hidden="1">
      <c r="B34" s="18" t="s">
        <v>21</v>
      </c>
      <c r="C34" s="23">
        <v>885</v>
      </c>
      <c r="D34" s="23">
        <v>1002</v>
      </c>
      <c r="E34" s="23">
        <v>923</v>
      </c>
      <c r="F34" s="23">
        <v>929</v>
      </c>
      <c r="G34" s="23">
        <v>1072</v>
      </c>
      <c r="H34" s="23">
        <v>946</v>
      </c>
      <c r="I34" s="23">
        <v>1076</v>
      </c>
      <c r="J34" s="23">
        <v>1023</v>
      </c>
      <c r="K34" s="23">
        <v>974</v>
      </c>
      <c r="L34" s="23">
        <v>1139</v>
      </c>
      <c r="M34" s="23">
        <v>1009</v>
      </c>
      <c r="N34" s="23"/>
    </row>
    <row r="35" spans="2:14" hidden="1">
      <c r="B35" s="18" t="s">
        <v>22</v>
      </c>
      <c r="C35" s="23">
        <v>1062</v>
      </c>
      <c r="D35" s="23">
        <v>1197</v>
      </c>
      <c r="E35" s="23">
        <v>1110</v>
      </c>
      <c r="F35" s="23">
        <v>1168</v>
      </c>
      <c r="G35" s="23">
        <v>1266</v>
      </c>
      <c r="H35" s="23">
        <v>1119</v>
      </c>
      <c r="I35" s="23">
        <v>1277</v>
      </c>
      <c r="J35" s="23">
        <v>1229</v>
      </c>
      <c r="K35" s="23">
        <v>1206</v>
      </c>
      <c r="L35" s="23">
        <v>1409</v>
      </c>
      <c r="M35" s="23">
        <v>1206</v>
      </c>
      <c r="N35" s="23"/>
    </row>
    <row r="36" spans="2:14" hidden="1">
      <c r="B36" s="18" t="s">
        <v>26</v>
      </c>
      <c r="C36" s="23">
        <v>1259</v>
      </c>
      <c r="D36" s="23">
        <v>1305</v>
      </c>
      <c r="E36" s="23">
        <v>1302</v>
      </c>
      <c r="F36" s="23">
        <v>1326</v>
      </c>
      <c r="G36" s="23">
        <v>1382</v>
      </c>
      <c r="H36" s="23">
        <v>1289</v>
      </c>
      <c r="I36" s="23">
        <v>1407</v>
      </c>
      <c r="J36" s="23">
        <v>1309</v>
      </c>
      <c r="K36" s="23">
        <v>1036</v>
      </c>
      <c r="L36" s="23">
        <v>1170</v>
      </c>
      <c r="M36" s="23">
        <v>1031</v>
      </c>
      <c r="N36" s="23"/>
    </row>
    <row r="37" spans="2:14" hidden="1">
      <c r="B37" s="18" t="s">
        <v>27</v>
      </c>
      <c r="C37" s="23">
        <v>1005</v>
      </c>
      <c r="D37" s="23">
        <v>1149</v>
      </c>
      <c r="E37" s="23">
        <v>1091</v>
      </c>
      <c r="F37" s="23">
        <v>1093</v>
      </c>
      <c r="G37" s="23">
        <v>1232</v>
      </c>
      <c r="H37" s="23">
        <v>1145</v>
      </c>
      <c r="I37" s="23">
        <v>1213</v>
      </c>
      <c r="J37" s="23">
        <v>1072</v>
      </c>
      <c r="K37" s="23">
        <v>1107</v>
      </c>
      <c r="L37" s="23">
        <v>1310</v>
      </c>
      <c r="M37" s="23">
        <v>1118</v>
      </c>
      <c r="N37" s="23"/>
    </row>
    <row r="38" spans="2:14" hidden="1">
      <c r="B38" s="18" t="s">
        <v>28</v>
      </c>
      <c r="C38" s="23">
        <v>1209</v>
      </c>
      <c r="D38" s="23">
        <v>1372</v>
      </c>
      <c r="E38" s="23">
        <v>1312</v>
      </c>
      <c r="F38" s="23">
        <v>1269</v>
      </c>
      <c r="G38" s="23">
        <v>1490</v>
      </c>
      <c r="H38" s="23">
        <v>1342</v>
      </c>
      <c r="I38" s="23">
        <v>1508</v>
      </c>
      <c r="J38" s="23">
        <v>1356</v>
      </c>
      <c r="K38" s="23">
        <v>1342</v>
      </c>
      <c r="L38" s="23">
        <v>1534</v>
      </c>
      <c r="M38" s="23">
        <v>1377</v>
      </c>
      <c r="N38" s="23"/>
    </row>
    <row r="39" spans="2:14" hidden="1">
      <c r="B39" s="18" t="s">
        <v>29</v>
      </c>
      <c r="C39" s="23">
        <v>592</v>
      </c>
      <c r="D39" s="23">
        <v>688</v>
      </c>
      <c r="E39" s="23">
        <v>661</v>
      </c>
      <c r="F39" s="23">
        <v>663</v>
      </c>
      <c r="G39" s="23">
        <v>756</v>
      </c>
      <c r="H39" s="23">
        <v>714</v>
      </c>
      <c r="I39" s="23">
        <v>750</v>
      </c>
      <c r="J39" s="23">
        <v>694</v>
      </c>
      <c r="K39" s="23">
        <v>649</v>
      </c>
      <c r="L39" s="23">
        <v>776</v>
      </c>
      <c r="M39" s="23">
        <v>649</v>
      </c>
      <c r="N39" s="23"/>
    </row>
    <row r="40" spans="2:14" hidden="1">
      <c r="B40" s="18" t="s">
        <v>31</v>
      </c>
      <c r="C40" s="23">
        <v>2161</v>
      </c>
      <c r="D40" s="23">
        <v>2363</v>
      </c>
      <c r="E40" s="23">
        <v>2310</v>
      </c>
      <c r="F40" s="23">
        <v>2264</v>
      </c>
      <c r="G40" s="23">
        <v>2471</v>
      </c>
      <c r="H40" s="23">
        <v>2242</v>
      </c>
      <c r="I40" s="23">
        <v>2464</v>
      </c>
      <c r="J40" s="23">
        <v>2537</v>
      </c>
      <c r="K40" s="23">
        <v>2694</v>
      </c>
      <c r="L40" s="23">
        <v>3060</v>
      </c>
      <c r="M40" s="23">
        <v>2680</v>
      </c>
      <c r="N40" s="23"/>
    </row>
    <row r="41" spans="2:14" hidden="1">
      <c r="B41" s="18" t="s">
        <v>32</v>
      </c>
      <c r="C41" s="23">
        <v>1335</v>
      </c>
      <c r="D41" s="23">
        <v>1505</v>
      </c>
      <c r="E41" s="23">
        <v>1512</v>
      </c>
      <c r="F41" s="23">
        <v>1422</v>
      </c>
      <c r="G41" s="23">
        <v>1576</v>
      </c>
      <c r="H41" s="23">
        <v>1457</v>
      </c>
      <c r="I41" s="23">
        <v>1551</v>
      </c>
      <c r="J41" s="23">
        <v>1183</v>
      </c>
      <c r="K41" s="31"/>
      <c r="L41" s="31"/>
      <c r="M41" s="31"/>
      <c r="N41" s="31"/>
    </row>
    <row r="42" spans="2:14" hidden="1">
      <c r="B42" s="18" t="s">
        <v>33</v>
      </c>
      <c r="C42" s="23">
        <v>1740</v>
      </c>
      <c r="D42" s="23">
        <v>1976</v>
      </c>
      <c r="E42" s="23">
        <v>1893</v>
      </c>
      <c r="F42" s="23">
        <v>1895</v>
      </c>
      <c r="G42" s="23">
        <v>2149</v>
      </c>
      <c r="H42" s="23">
        <v>1997</v>
      </c>
      <c r="I42" s="23">
        <v>2135</v>
      </c>
      <c r="J42" s="23">
        <v>1622</v>
      </c>
      <c r="K42" s="31"/>
      <c r="L42" s="31"/>
      <c r="M42" s="31"/>
      <c r="N42" s="31"/>
    </row>
    <row r="43" spans="2:14" hidden="1">
      <c r="B43" s="18" t="s">
        <v>34</v>
      </c>
      <c r="C43" s="23">
        <v>2652</v>
      </c>
      <c r="D43" s="23">
        <v>4418</v>
      </c>
      <c r="E43" s="23">
        <v>5031</v>
      </c>
      <c r="F43" s="23">
        <v>4940</v>
      </c>
      <c r="G43" s="23">
        <v>5612</v>
      </c>
      <c r="H43" s="23">
        <v>4991</v>
      </c>
      <c r="I43" s="23">
        <v>5493</v>
      </c>
      <c r="J43" s="23">
        <v>5393</v>
      </c>
      <c r="K43" s="23">
        <v>5082</v>
      </c>
      <c r="L43" s="23">
        <v>5874</v>
      </c>
      <c r="M43" s="23">
        <v>5168</v>
      </c>
      <c r="N43" s="23"/>
    </row>
    <row r="44" spans="2:14" hidden="1">
      <c r="B44" s="18" t="s">
        <v>35</v>
      </c>
      <c r="C44" s="23">
        <v>385</v>
      </c>
      <c r="D44" s="23">
        <v>663</v>
      </c>
      <c r="E44" s="23">
        <v>731</v>
      </c>
      <c r="F44" s="23">
        <v>762</v>
      </c>
      <c r="G44" s="23">
        <v>836</v>
      </c>
      <c r="H44" s="23">
        <v>721</v>
      </c>
      <c r="I44" s="23">
        <v>850</v>
      </c>
      <c r="J44" s="23">
        <v>763</v>
      </c>
      <c r="K44" s="23">
        <v>770</v>
      </c>
      <c r="L44" s="23">
        <v>906</v>
      </c>
      <c r="M44" s="23">
        <v>784</v>
      </c>
      <c r="N44" s="23"/>
    </row>
    <row r="45" spans="2:14" hidden="1">
      <c r="B45" s="18" t="s">
        <v>17</v>
      </c>
      <c r="C45" s="23">
        <v>730</v>
      </c>
      <c r="D45" s="23">
        <v>828</v>
      </c>
      <c r="E45" s="23">
        <v>739</v>
      </c>
      <c r="F45" s="23">
        <v>792</v>
      </c>
      <c r="G45" s="23">
        <v>937</v>
      </c>
      <c r="H45" s="23">
        <v>811</v>
      </c>
      <c r="I45" s="23">
        <v>906</v>
      </c>
      <c r="J45" s="23">
        <v>893</v>
      </c>
      <c r="K45" s="23">
        <v>853</v>
      </c>
      <c r="L45" s="23">
        <v>977</v>
      </c>
      <c r="M45" s="23">
        <v>841</v>
      </c>
      <c r="N45" s="23"/>
    </row>
    <row r="46" spans="2:14" hidden="1">
      <c r="B46" s="18" t="s">
        <v>18</v>
      </c>
      <c r="C46" s="23">
        <v>3133</v>
      </c>
      <c r="D46" s="23">
        <v>3300</v>
      </c>
      <c r="E46" s="23">
        <v>3324</v>
      </c>
      <c r="F46" s="23">
        <v>3331</v>
      </c>
      <c r="G46" s="23">
        <v>3615</v>
      </c>
      <c r="H46" s="23">
        <v>3271</v>
      </c>
      <c r="I46" s="23">
        <v>3679</v>
      </c>
      <c r="J46" s="23">
        <v>3497</v>
      </c>
      <c r="K46" s="23">
        <v>3069</v>
      </c>
      <c r="L46" s="23">
        <v>3628</v>
      </c>
      <c r="M46" s="23">
        <v>3118</v>
      </c>
      <c r="N46" s="23"/>
    </row>
    <row r="47" spans="2:14" hidden="1">
      <c r="B47" s="18" t="s">
        <v>15</v>
      </c>
      <c r="C47" s="23">
        <v>6919</v>
      </c>
      <c r="D47" s="23">
        <v>8011</v>
      </c>
      <c r="E47" s="23">
        <v>8109</v>
      </c>
      <c r="F47" s="23">
        <v>7709</v>
      </c>
      <c r="G47" s="23">
        <v>8660</v>
      </c>
      <c r="H47" s="23">
        <v>8220</v>
      </c>
      <c r="I47" s="23">
        <v>8376</v>
      </c>
      <c r="J47" s="23">
        <v>8008</v>
      </c>
      <c r="K47" s="23">
        <v>8390</v>
      </c>
      <c r="L47" s="23">
        <v>8565</v>
      </c>
      <c r="M47" s="23">
        <v>8210</v>
      </c>
      <c r="N47" s="23"/>
    </row>
    <row r="48" spans="2:14" hidden="1">
      <c r="B48" s="18" t="s">
        <v>16</v>
      </c>
      <c r="C48" s="23">
        <v>6743</v>
      </c>
      <c r="D48" s="23">
        <v>7643</v>
      </c>
      <c r="E48" s="23">
        <v>7995</v>
      </c>
      <c r="F48" s="23">
        <v>7571</v>
      </c>
      <c r="G48" s="23">
        <v>8185</v>
      </c>
      <c r="H48" s="23">
        <v>8024</v>
      </c>
      <c r="I48" s="23">
        <v>8233</v>
      </c>
      <c r="J48" s="23">
        <v>7754</v>
      </c>
      <c r="K48" s="23">
        <v>8404</v>
      </c>
      <c r="L48" s="23">
        <v>8437</v>
      </c>
      <c r="M48" s="23">
        <v>8060</v>
      </c>
      <c r="N48" s="23"/>
    </row>
    <row r="49" spans="2:14" hidden="1">
      <c r="B49" s="18" t="s">
        <v>30</v>
      </c>
      <c r="C49" s="23">
        <v>18686</v>
      </c>
      <c r="D49" s="23">
        <v>20850</v>
      </c>
      <c r="E49" s="23">
        <v>18950</v>
      </c>
      <c r="F49" s="23">
        <v>18578</v>
      </c>
      <c r="G49" s="23">
        <v>21571</v>
      </c>
      <c r="H49" s="23">
        <v>20450</v>
      </c>
      <c r="I49" s="23">
        <v>22014</v>
      </c>
      <c r="J49" s="23">
        <v>21004</v>
      </c>
      <c r="K49" s="23">
        <v>20361</v>
      </c>
      <c r="L49" s="23">
        <v>21672</v>
      </c>
      <c r="M49" s="23">
        <v>19362</v>
      </c>
      <c r="N49" s="23"/>
    </row>
    <row r="50" spans="2:14" hidden="1">
      <c r="B50" s="26" t="s">
        <v>36</v>
      </c>
      <c r="C50" s="28">
        <f t="shared" ref="C50:D50" si="2">SUM(C29:C49)</f>
        <v>56651</v>
      </c>
      <c r="D50" s="28">
        <f t="shared" si="2"/>
        <v>65256</v>
      </c>
      <c r="E50" s="28">
        <f>SUM(E29:E49)</f>
        <v>63473</v>
      </c>
      <c r="F50" s="28">
        <f t="shared" ref="F50:M50" si="3">SUM(F29:F49)</f>
        <v>62305</v>
      </c>
      <c r="G50" s="28">
        <f t="shared" si="3"/>
        <v>70290</v>
      </c>
      <c r="H50" s="28">
        <f t="shared" si="3"/>
        <v>65481</v>
      </c>
      <c r="I50" s="28">
        <f t="shared" si="3"/>
        <v>70229</v>
      </c>
      <c r="J50" s="28">
        <f t="shared" si="3"/>
        <v>65717</v>
      </c>
      <c r="K50" s="28">
        <f t="shared" si="3"/>
        <v>59650</v>
      </c>
      <c r="L50" s="28">
        <f t="shared" si="3"/>
        <v>64736</v>
      </c>
      <c r="M50" s="28">
        <f t="shared" si="3"/>
        <v>58336</v>
      </c>
      <c r="N50" s="28"/>
    </row>
    <row r="51" spans="2:14" hidden="1"/>
    <row r="52" spans="2:14" ht="22.5" customHeight="1">
      <c r="B52" s="65" t="s">
        <v>121</v>
      </c>
    </row>
    <row r="53" spans="2:14" s="22" customFormat="1" ht="23.25" customHeight="1">
      <c r="B53" s="20"/>
      <c r="C53" s="21">
        <v>42675</v>
      </c>
      <c r="D53" s="21">
        <v>42705</v>
      </c>
      <c r="E53" s="21">
        <v>42736</v>
      </c>
      <c r="F53" s="21">
        <v>42767</v>
      </c>
      <c r="G53" s="21">
        <v>42795</v>
      </c>
      <c r="H53" s="21">
        <v>42826</v>
      </c>
      <c r="I53" s="21">
        <v>42856</v>
      </c>
      <c r="J53" s="21">
        <v>42887</v>
      </c>
      <c r="K53" s="21">
        <v>42917</v>
      </c>
      <c r="L53" s="21">
        <v>42948</v>
      </c>
      <c r="M53" s="21">
        <v>42979</v>
      </c>
      <c r="N53" s="21">
        <v>43025</v>
      </c>
    </row>
    <row r="54" spans="2:14" ht="23.25" customHeight="1">
      <c r="B54" s="57" t="s">
        <v>118</v>
      </c>
      <c r="C54" s="78">
        <v>0.67159999999999997</v>
      </c>
      <c r="D54" s="78">
        <v>0.72509999999999997</v>
      </c>
      <c r="E54" s="78">
        <v>0.71560000000000001</v>
      </c>
      <c r="F54" s="78">
        <v>0.73499999999999999</v>
      </c>
      <c r="G54" s="78">
        <v>0.70189999999999997</v>
      </c>
      <c r="H54" s="78">
        <v>0.76390000000000002</v>
      </c>
      <c r="I54" s="78">
        <v>0.71840000000000004</v>
      </c>
      <c r="J54" s="78">
        <v>0.71660000000000001</v>
      </c>
      <c r="K54" s="78">
        <v>0.7097</v>
      </c>
      <c r="L54" s="78">
        <v>0.70220000000000005</v>
      </c>
      <c r="M54" s="78">
        <v>0.63570000000000004</v>
      </c>
      <c r="N54" s="78">
        <v>0.64539999999999997</v>
      </c>
    </row>
    <row r="55" spans="2:14" ht="23.25" customHeight="1">
      <c r="B55" s="48" t="s">
        <v>24</v>
      </c>
      <c r="C55" s="76">
        <v>0.48949999999999999</v>
      </c>
      <c r="D55" s="76">
        <v>0.56810000000000005</v>
      </c>
      <c r="E55" s="76">
        <v>0.53159999999999996</v>
      </c>
      <c r="F55" s="76">
        <v>0.52459999999999996</v>
      </c>
      <c r="G55" s="76">
        <v>0.4708</v>
      </c>
      <c r="H55" s="76">
        <v>0.84299999999999997</v>
      </c>
      <c r="I55" s="76">
        <v>0.51429999999999998</v>
      </c>
      <c r="J55" s="76">
        <v>0.56110000000000004</v>
      </c>
      <c r="K55" s="76">
        <v>0.62150000000000005</v>
      </c>
      <c r="L55" s="76">
        <v>0.68569999999999998</v>
      </c>
      <c r="M55" s="76">
        <v>0.54179999999999995</v>
      </c>
      <c r="N55" s="76">
        <v>0.58430000000000004</v>
      </c>
    </row>
    <row r="56" spans="2:14" ht="23.25" customHeight="1">
      <c r="B56" s="48" t="s">
        <v>26</v>
      </c>
      <c r="C56" s="76">
        <v>0.69740000000000002</v>
      </c>
      <c r="D56" s="76">
        <v>0.78010000000000002</v>
      </c>
      <c r="E56" s="76">
        <v>0.73270000000000002</v>
      </c>
      <c r="F56" s="76">
        <v>0.81220000000000003</v>
      </c>
      <c r="G56" s="76">
        <v>0.77569999999999995</v>
      </c>
      <c r="H56" s="76">
        <v>0.87590000000000001</v>
      </c>
      <c r="I56" s="76">
        <v>0.84289999999999998</v>
      </c>
      <c r="J56" s="76">
        <v>0.82809999999999995</v>
      </c>
      <c r="K56" s="76">
        <v>0.75870000000000004</v>
      </c>
      <c r="L56" s="76">
        <v>0.71109999999999995</v>
      </c>
      <c r="M56" s="76">
        <v>0.68569999999999998</v>
      </c>
      <c r="N56" s="76">
        <v>0.6774</v>
      </c>
    </row>
    <row r="57" spans="2:14" ht="23.25" customHeight="1">
      <c r="B57" s="48" t="s">
        <v>25</v>
      </c>
      <c r="C57" s="76">
        <v>0.69340000000000002</v>
      </c>
      <c r="D57" s="76">
        <v>0.67800000000000005</v>
      </c>
      <c r="E57" s="76">
        <v>0.66669999999999996</v>
      </c>
      <c r="F57" s="76">
        <v>0.72</v>
      </c>
      <c r="G57" s="76">
        <v>0.64100000000000001</v>
      </c>
      <c r="H57" s="76">
        <v>0.6905</v>
      </c>
      <c r="I57" s="76">
        <v>0.63119999999999998</v>
      </c>
      <c r="J57" s="76">
        <v>0.63739999999999997</v>
      </c>
      <c r="K57" s="77"/>
      <c r="L57" s="77"/>
      <c r="M57" s="77"/>
      <c r="N57" s="77"/>
    </row>
    <row r="58" spans="2:14" ht="23.25" customHeight="1">
      <c r="B58" s="48" t="s">
        <v>23</v>
      </c>
      <c r="C58" s="76">
        <v>0.73089999999999999</v>
      </c>
      <c r="D58" s="76">
        <v>0.77129999999999999</v>
      </c>
      <c r="E58" s="76">
        <v>0.79379999999999995</v>
      </c>
      <c r="F58" s="76">
        <v>0.78249999999999997</v>
      </c>
      <c r="G58" s="76">
        <v>0.77370000000000005</v>
      </c>
      <c r="H58" s="76">
        <v>0.80969999999999998</v>
      </c>
      <c r="I58" s="76">
        <v>0.75109999999999999</v>
      </c>
      <c r="J58" s="76">
        <v>0.72599999999999998</v>
      </c>
      <c r="K58" s="77"/>
      <c r="L58" s="77"/>
      <c r="M58" s="77"/>
      <c r="N58" s="77"/>
    </row>
    <row r="59" spans="2:14" ht="23.25" customHeight="1">
      <c r="B59" s="57" t="s">
        <v>119</v>
      </c>
      <c r="C59" s="78">
        <v>0.75560000000000005</v>
      </c>
      <c r="D59" s="78">
        <v>0.74229999999999996</v>
      </c>
      <c r="E59" s="78">
        <v>0.77180000000000004</v>
      </c>
      <c r="F59" s="78">
        <v>0.80869999999999997</v>
      </c>
      <c r="G59" s="78">
        <v>0.79279999999999995</v>
      </c>
      <c r="H59" s="78">
        <v>0.80200000000000005</v>
      </c>
      <c r="I59" s="78">
        <v>0.79279999999999995</v>
      </c>
      <c r="J59" s="78">
        <v>0.78280000000000005</v>
      </c>
      <c r="K59" s="78">
        <v>0.77859999999999996</v>
      </c>
      <c r="L59" s="78">
        <v>0.7792</v>
      </c>
      <c r="M59" s="78">
        <v>0.76890000000000003</v>
      </c>
      <c r="N59" s="78">
        <v>0.79290000000000005</v>
      </c>
    </row>
    <row r="60" spans="2:14" ht="23.25" customHeight="1">
      <c r="B60" s="48" t="s">
        <v>19</v>
      </c>
      <c r="C60" s="76">
        <v>0.74529999999999996</v>
      </c>
      <c r="D60" s="76">
        <v>0.7419</v>
      </c>
      <c r="E60" s="76">
        <v>0.76590000000000003</v>
      </c>
      <c r="F60" s="76">
        <v>0.81</v>
      </c>
      <c r="G60" s="76">
        <v>0.80500000000000005</v>
      </c>
      <c r="H60" s="76">
        <v>0.82899999999999996</v>
      </c>
      <c r="I60" s="76">
        <v>9.3700000000000006E-2</v>
      </c>
      <c r="J60" s="76">
        <v>0.80989999999999995</v>
      </c>
      <c r="K60" s="76">
        <v>0.79669999999999996</v>
      </c>
      <c r="L60" s="76">
        <v>0.79390000000000005</v>
      </c>
      <c r="M60" s="76">
        <v>0.78590000000000004</v>
      </c>
      <c r="N60" s="76">
        <v>0.78069999999999995</v>
      </c>
    </row>
    <row r="61" spans="2:14" ht="23.25" customHeight="1">
      <c r="B61" s="48" t="s">
        <v>20</v>
      </c>
      <c r="C61" s="76">
        <v>0.73680000000000001</v>
      </c>
      <c r="D61" s="76">
        <v>0.75080000000000002</v>
      </c>
      <c r="E61" s="76">
        <v>0.76490000000000002</v>
      </c>
      <c r="F61" s="76">
        <v>0.81659999999999999</v>
      </c>
      <c r="G61" s="76">
        <v>0.79079999999999995</v>
      </c>
      <c r="H61" s="76">
        <v>0.80189999999999995</v>
      </c>
      <c r="I61" s="76">
        <v>0.78779999999999994</v>
      </c>
      <c r="J61" s="76">
        <v>0.76980000000000004</v>
      </c>
      <c r="K61" s="76">
        <v>0.79159999999999997</v>
      </c>
      <c r="L61" s="76">
        <v>0.79279999999999995</v>
      </c>
      <c r="M61" s="76">
        <v>0.79879999999999995</v>
      </c>
      <c r="N61" s="76">
        <v>0.83199999999999996</v>
      </c>
    </row>
    <row r="62" spans="2:14" ht="23.25" customHeight="1">
      <c r="B62" s="48" t="s">
        <v>21</v>
      </c>
      <c r="C62" s="76">
        <v>0.76719999999999999</v>
      </c>
      <c r="D62" s="76">
        <v>0.72360000000000002</v>
      </c>
      <c r="E62" s="76">
        <v>0.79200000000000004</v>
      </c>
      <c r="F62" s="76">
        <v>0.82240000000000002</v>
      </c>
      <c r="G62" s="76">
        <v>0.80779999999999996</v>
      </c>
      <c r="H62" s="76">
        <v>0.81820000000000004</v>
      </c>
      <c r="I62" s="76">
        <v>0.78810000000000002</v>
      </c>
      <c r="J62" s="76">
        <v>0.79959999999999998</v>
      </c>
      <c r="K62" s="76">
        <v>0.75360000000000005</v>
      </c>
      <c r="L62" s="76">
        <v>0.76559999999999995</v>
      </c>
      <c r="M62" s="76">
        <v>0.77500000000000002</v>
      </c>
      <c r="N62" s="76">
        <v>0.79549999999999998</v>
      </c>
    </row>
    <row r="63" spans="2:14" ht="23.25" customHeight="1">
      <c r="B63" s="48" t="s">
        <v>22</v>
      </c>
      <c r="C63" s="76">
        <v>0.78439999999999999</v>
      </c>
      <c r="D63" s="76">
        <v>0.74690000000000001</v>
      </c>
      <c r="E63" s="76">
        <v>0.77210000000000001</v>
      </c>
      <c r="F63" s="76">
        <v>0.78600000000000003</v>
      </c>
      <c r="G63" s="76">
        <v>0.76619999999999999</v>
      </c>
      <c r="H63" s="76">
        <v>0.75160000000000005</v>
      </c>
      <c r="I63" s="76">
        <v>0.80189999999999995</v>
      </c>
      <c r="J63" s="76">
        <v>0.75019999999999998</v>
      </c>
      <c r="K63" s="76">
        <v>0.75870000000000004</v>
      </c>
      <c r="L63" s="76">
        <v>0.75370000000000004</v>
      </c>
      <c r="M63" s="76">
        <v>0.70150000000000001</v>
      </c>
      <c r="N63" s="76">
        <v>0.75360000000000005</v>
      </c>
    </row>
    <row r="64" spans="2:14" ht="23.25" customHeight="1">
      <c r="B64" s="57" t="s">
        <v>120</v>
      </c>
      <c r="C64" s="78">
        <v>0.77190000000000003</v>
      </c>
      <c r="D64" s="78">
        <v>0.74380000000000002</v>
      </c>
      <c r="E64" s="78">
        <v>0.77810000000000001</v>
      </c>
      <c r="F64" s="78">
        <v>0.79830000000000001</v>
      </c>
      <c r="G64" s="78">
        <v>0.77949999999999997</v>
      </c>
      <c r="H64" s="78">
        <v>0.76629999999999998</v>
      </c>
      <c r="I64" s="78">
        <v>0.76490000000000002</v>
      </c>
      <c r="J64" s="78">
        <v>0.76200000000000001</v>
      </c>
      <c r="K64" s="78">
        <v>0.76370000000000005</v>
      </c>
      <c r="L64" s="78">
        <v>0.76910000000000001</v>
      </c>
      <c r="M64" s="78">
        <v>0.72070000000000001</v>
      </c>
      <c r="N64" s="78">
        <v>0.78259999999999996</v>
      </c>
    </row>
    <row r="65" spans="2:14" ht="23.25" customHeight="1">
      <c r="B65" s="48" t="s">
        <v>27</v>
      </c>
      <c r="C65" s="76">
        <v>0.80100000000000005</v>
      </c>
      <c r="D65" s="76">
        <v>0.76239999999999997</v>
      </c>
      <c r="E65" s="76">
        <v>0.85609999999999997</v>
      </c>
      <c r="F65" s="76">
        <v>0.85</v>
      </c>
      <c r="G65" s="76">
        <v>0.83440000000000003</v>
      </c>
      <c r="H65" s="76">
        <v>0.81310000000000004</v>
      </c>
      <c r="I65" s="76">
        <v>0.79139999999999999</v>
      </c>
      <c r="J65" s="76">
        <v>0.81530000000000002</v>
      </c>
      <c r="K65" s="76">
        <v>0.82840000000000003</v>
      </c>
      <c r="L65" s="76">
        <v>0.84889999999999999</v>
      </c>
      <c r="M65" s="76">
        <v>0.79069999999999996</v>
      </c>
      <c r="N65" s="76">
        <v>0.81299999999999994</v>
      </c>
    </row>
    <row r="66" spans="2:14" ht="23.25" customHeight="1">
      <c r="B66" s="48" t="s">
        <v>28</v>
      </c>
      <c r="C66" s="76">
        <v>0.72699999999999998</v>
      </c>
      <c r="D66" s="76">
        <v>0.68440000000000001</v>
      </c>
      <c r="E66" s="76">
        <v>0.71799999999999997</v>
      </c>
      <c r="F66" s="76">
        <v>0.76600000000000001</v>
      </c>
      <c r="G66" s="76">
        <v>0.72150000000000003</v>
      </c>
      <c r="H66" s="76">
        <v>0.7228</v>
      </c>
      <c r="I66" s="76">
        <v>0.7288</v>
      </c>
      <c r="J66" s="76">
        <v>0.72489999999999999</v>
      </c>
      <c r="K66" s="76">
        <v>0.73470000000000002</v>
      </c>
      <c r="L66" s="76">
        <v>0.73270000000000002</v>
      </c>
      <c r="M66" s="76">
        <v>0.67249999999999999</v>
      </c>
      <c r="N66" s="76">
        <v>0.80300000000000005</v>
      </c>
    </row>
    <row r="67" spans="2:14" ht="23.25" customHeight="1">
      <c r="B67" s="48" t="s">
        <v>29</v>
      </c>
      <c r="C67" s="76">
        <v>0.81420000000000003</v>
      </c>
      <c r="D67" s="76">
        <v>0.83140000000000003</v>
      </c>
      <c r="E67" s="76">
        <v>0.76849999999999996</v>
      </c>
      <c r="F67" s="76">
        <v>0.77529999999999999</v>
      </c>
      <c r="G67" s="76">
        <v>0.80420000000000003</v>
      </c>
      <c r="H67" s="76">
        <v>0.77310000000000001</v>
      </c>
      <c r="I67" s="76">
        <v>0.79469999999999996</v>
      </c>
      <c r="J67" s="76">
        <v>0.75219999999999998</v>
      </c>
      <c r="K67" s="76">
        <v>0.71340000000000003</v>
      </c>
      <c r="L67" s="76">
        <v>0.70620000000000005</v>
      </c>
      <c r="M67" s="76">
        <v>0.7026</v>
      </c>
      <c r="N67" s="76">
        <v>0.68940000000000001</v>
      </c>
    </row>
    <row r="68" spans="2:14" ht="23.25" customHeight="1">
      <c r="B68" s="57" t="s">
        <v>117</v>
      </c>
      <c r="C68" s="78">
        <v>0.78269999999999995</v>
      </c>
      <c r="D68" s="78">
        <v>0.78559999999999997</v>
      </c>
      <c r="E68" s="78">
        <v>0.77900000000000003</v>
      </c>
      <c r="F68" s="78">
        <v>0.80420000000000003</v>
      </c>
      <c r="G68" s="78">
        <v>0.78159999999999996</v>
      </c>
      <c r="H68" s="78">
        <v>0.79559999999999997</v>
      </c>
      <c r="I68" s="78">
        <v>0.78620000000000001</v>
      </c>
      <c r="J68" s="78">
        <v>0.78400000000000003</v>
      </c>
      <c r="K68" s="78">
        <v>0.82179999999999997</v>
      </c>
      <c r="L68" s="78">
        <v>0.79379999999999995</v>
      </c>
      <c r="M68" s="78">
        <v>0.74370000000000003</v>
      </c>
      <c r="N68" s="78">
        <v>0.7722</v>
      </c>
    </row>
    <row r="69" spans="2:14" ht="23.25" customHeight="1">
      <c r="B69" s="48" t="s">
        <v>31</v>
      </c>
      <c r="C69" s="76">
        <v>0.72189999999999999</v>
      </c>
      <c r="D69" s="76">
        <v>0.74819999999999998</v>
      </c>
      <c r="E69" s="76">
        <v>0.7359</v>
      </c>
      <c r="F69" s="76">
        <v>0.78620000000000001</v>
      </c>
      <c r="G69" s="76">
        <v>0.77939999999999998</v>
      </c>
      <c r="H69" s="76">
        <v>0.78549999999999998</v>
      </c>
      <c r="I69" s="76">
        <v>0.72560000000000002</v>
      </c>
      <c r="J69" s="76">
        <v>0.75800000000000001</v>
      </c>
      <c r="K69" s="76">
        <v>0.82179999999999997</v>
      </c>
      <c r="L69" s="76">
        <v>0.79379999999999995</v>
      </c>
      <c r="M69" s="76">
        <v>0.74370000000000003</v>
      </c>
      <c r="N69" s="76">
        <v>0.7722</v>
      </c>
    </row>
    <row r="70" spans="2:14" ht="23.25" customHeight="1">
      <c r="B70" s="48" t="s">
        <v>32</v>
      </c>
      <c r="C70" s="76">
        <v>0.77829999999999999</v>
      </c>
      <c r="D70" s="76">
        <v>0.80330000000000001</v>
      </c>
      <c r="E70" s="76">
        <v>0.75729999999999997</v>
      </c>
      <c r="F70" s="76">
        <v>0.79679999999999995</v>
      </c>
      <c r="G70" s="76">
        <v>0.75629999999999997</v>
      </c>
      <c r="H70" s="76">
        <v>0.78649999999999998</v>
      </c>
      <c r="I70" s="76">
        <v>0.80210000000000004</v>
      </c>
      <c r="J70" s="76">
        <v>0.78439999999999999</v>
      </c>
      <c r="K70" s="77"/>
      <c r="L70" s="77"/>
      <c r="M70" s="77"/>
      <c r="N70" s="77"/>
    </row>
    <row r="71" spans="2:14" ht="23.25" customHeight="1">
      <c r="B71" s="48" t="s">
        <v>33</v>
      </c>
      <c r="C71" s="76">
        <v>0.86150000000000004</v>
      </c>
      <c r="D71" s="76">
        <v>0.81679999999999997</v>
      </c>
      <c r="E71" s="76">
        <v>0.84889999999999999</v>
      </c>
      <c r="F71" s="76">
        <v>0.83109999999999995</v>
      </c>
      <c r="G71" s="76">
        <v>0.80269999999999997</v>
      </c>
      <c r="H71" s="76">
        <v>0.81369999999999998</v>
      </c>
      <c r="I71" s="76">
        <v>0.84450000000000003</v>
      </c>
      <c r="J71" s="76">
        <v>0.82430000000000003</v>
      </c>
      <c r="K71" s="77"/>
      <c r="L71" s="77"/>
      <c r="M71" s="77"/>
      <c r="N71" s="77"/>
    </row>
    <row r="72" spans="2:14" ht="23.25" customHeight="1">
      <c r="B72" s="57" t="s">
        <v>113</v>
      </c>
      <c r="C72" s="78">
        <v>0.84619999999999995</v>
      </c>
      <c r="D72" s="78">
        <v>0.86460000000000004</v>
      </c>
      <c r="E72" s="78">
        <v>0.82179999999999997</v>
      </c>
      <c r="F72" s="78">
        <v>0.82799999999999996</v>
      </c>
      <c r="G72" s="78">
        <v>0.84150000000000003</v>
      </c>
      <c r="H72" s="78">
        <v>0.80969999999999998</v>
      </c>
      <c r="I72" s="78">
        <v>0.83599999999999997</v>
      </c>
      <c r="J72" s="78">
        <v>0.85709999999999997</v>
      </c>
      <c r="K72" s="78">
        <v>0.88519999999999999</v>
      </c>
      <c r="L72" s="78">
        <v>0.87860000000000005</v>
      </c>
      <c r="M72" s="78">
        <v>0.87429999999999997</v>
      </c>
      <c r="N72" s="78">
        <v>0.85060000000000002</v>
      </c>
    </row>
    <row r="73" spans="2:14" ht="23.25" customHeight="1">
      <c r="B73" s="48" t="s">
        <v>34</v>
      </c>
      <c r="C73" s="76">
        <v>0.83599999999999997</v>
      </c>
      <c r="D73" s="76">
        <v>0.85109999999999997</v>
      </c>
      <c r="E73" s="76">
        <v>0.80359999999999998</v>
      </c>
      <c r="F73" s="76">
        <v>0.80469999999999997</v>
      </c>
      <c r="G73" s="76">
        <v>0.8266</v>
      </c>
      <c r="H73" s="76">
        <v>0.79700000000000004</v>
      </c>
      <c r="I73" s="76">
        <v>0.82269999999999999</v>
      </c>
      <c r="J73" s="76">
        <v>0.85019999999999996</v>
      </c>
      <c r="K73" s="76">
        <v>0.87619999999999998</v>
      </c>
      <c r="L73" s="76">
        <v>0.86939999999999995</v>
      </c>
      <c r="M73" s="76">
        <v>0.86460000000000004</v>
      </c>
      <c r="N73" s="76">
        <v>0.84460000000000002</v>
      </c>
    </row>
    <row r="74" spans="2:14" ht="23.25" customHeight="1">
      <c r="B74" s="48" t="s">
        <v>35</v>
      </c>
      <c r="C74" s="76">
        <v>0.91690000000000005</v>
      </c>
      <c r="D74" s="76">
        <v>0.95479999999999998</v>
      </c>
      <c r="E74" s="76">
        <v>0.9466</v>
      </c>
      <c r="F74" s="76">
        <v>0.97899999999999998</v>
      </c>
      <c r="G74" s="76">
        <v>0.94140000000000001</v>
      </c>
      <c r="H74" s="76">
        <v>0.89739999999999998</v>
      </c>
      <c r="I74" s="76">
        <v>0.9224</v>
      </c>
      <c r="J74" s="76">
        <v>0.90559999999999996</v>
      </c>
      <c r="K74" s="76">
        <v>0.94420000000000004</v>
      </c>
      <c r="L74" s="76">
        <v>0.93820000000000003</v>
      </c>
      <c r="M74" s="76">
        <v>0.93879999999999997</v>
      </c>
      <c r="N74" s="76">
        <v>0.89270000000000005</v>
      </c>
    </row>
    <row r="75" spans="2:14" ht="23.25" customHeight="1">
      <c r="B75" s="57" t="s">
        <v>116</v>
      </c>
      <c r="C75" s="78">
        <v>0.78800000000000003</v>
      </c>
      <c r="D75" s="78">
        <v>0.80769999999999997</v>
      </c>
      <c r="E75" s="78">
        <v>0.82330000000000003</v>
      </c>
      <c r="F75" s="78">
        <v>0.83069999999999999</v>
      </c>
      <c r="G75" s="78">
        <v>0.80230000000000001</v>
      </c>
      <c r="H75" s="78">
        <v>0.81140000000000001</v>
      </c>
      <c r="I75" s="78">
        <v>0.80069999999999997</v>
      </c>
      <c r="J75" s="78">
        <v>0.8246</v>
      </c>
      <c r="K75" s="78">
        <v>0.8236</v>
      </c>
      <c r="L75" s="78">
        <v>0.81059999999999999</v>
      </c>
      <c r="M75" s="78">
        <v>0.79869999999999997</v>
      </c>
      <c r="N75" s="78">
        <v>0.83620000000000005</v>
      </c>
    </row>
    <row r="76" spans="2:14" ht="23.25" customHeight="1">
      <c r="B76" s="48" t="s">
        <v>17</v>
      </c>
      <c r="C76" s="76">
        <v>0.81779999999999997</v>
      </c>
      <c r="D76" s="76">
        <v>0.81759999999999999</v>
      </c>
      <c r="E76" s="76">
        <v>0.8931</v>
      </c>
      <c r="F76" s="76">
        <v>0.89649999999999996</v>
      </c>
      <c r="G76" s="76">
        <v>0.84740000000000004</v>
      </c>
      <c r="H76" s="76">
        <v>0.90139999999999998</v>
      </c>
      <c r="I76" s="76">
        <v>0.8024</v>
      </c>
      <c r="J76" s="76">
        <v>0.83309999999999995</v>
      </c>
      <c r="K76" s="76">
        <v>0.88039999999999996</v>
      </c>
      <c r="L76" s="76">
        <v>0.86899999999999999</v>
      </c>
      <c r="M76" s="76">
        <v>0.83950000000000002</v>
      </c>
      <c r="N76" s="76">
        <v>0.87729999999999997</v>
      </c>
    </row>
    <row r="77" spans="2:14" ht="23.25" customHeight="1">
      <c r="B77" s="48" t="s">
        <v>18</v>
      </c>
      <c r="C77" s="76">
        <v>0.78100000000000003</v>
      </c>
      <c r="D77" s="76">
        <v>0.80520000000000003</v>
      </c>
      <c r="E77" s="76">
        <v>0.80779999999999996</v>
      </c>
      <c r="F77" s="76">
        <v>0.81510000000000005</v>
      </c>
      <c r="G77" s="76">
        <v>0.79059999999999997</v>
      </c>
      <c r="H77" s="76">
        <v>0.78910000000000002</v>
      </c>
      <c r="I77" s="76">
        <v>0.80020000000000002</v>
      </c>
      <c r="J77" s="76">
        <v>0.82240000000000002</v>
      </c>
      <c r="K77" s="76">
        <v>0.80779999999999996</v>
      </c>
      <c r="L77" s="76">
        <v>0.79490000000000005</v>
      </c>
      <c r="M77" s="76">
        <v>0.78769999999999996</v>
      </c>
      <c r="N77" s="76">
        <v>0.82599999999999996</v>
      </c>
    </row>
    <row r="78" spans="2:14" ht="23.25" customHeight="1">
      <c r="B78" s="57" t="s">
        <v>115</v>
      </c>
      <c r="C78" s="78">
        <v>0.75770000000000004</v>
      </c>
      <c r="D78" s="78">
        <v>0.76429999999999998</v>
      </c>
      <c r="E78" s="78">
        <v>0.78639999999999999</v>
      </c>
      <c r="F78" s="78">
        <v>0.79879999999999995</v>
      </c>
      <c r="G78" s="78">
        <v>0.79920000000000002</v>
      </c>
      <c r="H78" s="78">
        <v>0.75860000000000005</v>
      </c>
      <c r="I78" s="78">
        <v>0.78839999999999999</v>
      </c>
      <c r="J78" s="78">
        <v>0.76800000000000002</v>
      </c>
      <c r="K78" s="78">
        <v>0.78700000000000003</v>
      </c>
      <c r="L78" s="78">
        <v>0.79879999999999995</v>
      </c>
      <c r="M78" s="78">
        <v>0.77180000000000004</v>
      </c>
      <c r="N78" s="78">
        <v>0.7712</v>
      </c>
    </row>
    <row r="79" spans="2:14" ht="23.25" customHeight="1">
      <c r="B79" s="48" t="s">
        <v>15</v>
      </c>
      <c r="C79" s="76">
        <v>0.75549999999999995</v>
      </c>
      <c r="D79" s="76">
        <v>0.76770000000000005</v>
      </c>
      <c r="E79" s="76">
        <v>0.80369999999999997</v>
      </c>
      <c r="F79" s="76">
        <v>0.81220000000000003</v>
      </c>
      <c r="G79" s="76">
        <v>0.81779999999999997</v>
      </c>
      <c r="H79" s="76">
        <v>0.78439999999999999</v>
      </c>
      <c r="I79" s="76">
        <v>0.82750000000000001</v>
      </c>
      <c r="J79" s="76">
        <v>0.80459999999999998</v>
      </c>
      <c r="K79" s="76">
        <v>0.79510000000000003</v>
      </c>
      <c r="L79" s="76">
        <v>0.80610000000000004</v>
      </c>
      <c r="M79" s="76">
        <v>0.77929999999999999</v>
      </c>
      <c r="N79" s="76">
        <v>0.76719999999999999</v>
      </c>
    </row>
    <row r="80" spans="2:14" ht="23.25" customHeight="1">
      <c r="B80" s="48" t="s">
        <v>16</v>
      </c>
      <c r="C80" s="76">
        <v>0.76</v>
      </c>
      <c r="D80" s="76">
        <v>0.76080000000000003</v>
      </c>
      <c r="E80" s="76">
        <v>0.76890000000000003</v>
      </c>
      <c r="F80" s="76">
        <v>0.78520000000000001</v>
      </c>
      <c r="G80" s="76">
        <v>0.77949999999999997</v>
      </c>
      <c r="H80" s="76">
        <v>0.73219999999999996</v>
      </c>
      <c r="I80" s="76">
        <v>0.74870000000000003</v>
      </c>
      <c r="J80" s="76">
        <v>0.73019999999999996</v>
      </c>
      <c r="K80" s="76">
        <v>0.77890000000000004</v>
      </c>
      <c r="L80" s="76">
        <v>0.79139999999999999</v>
      </c>
      <c r="M80" s="76">
        <v>0.7641</v>
      </c>
      <c r="N80" s="76">
        <v>0.7752</v>
      </c>
    </row>
    <row r="81" spans="2:14" ht="23.25" customHeight="1">
      <c r="B81" s="57" t="s">
        <v>114</v>
      </c>
      <c r="C81" s="78">
        <v>0.76490000000000002</v>
      </c>
      <c r="D81" s="78">
        <v>0.78459999999999996</v>
      </c>
      <c r="E81" s="78">
        <v>0.80549999999999999</v>
      </c>
      <c r="F81" s="78">
        <v>0.81579999999999997</v>
      </c>
      <c r="G81" s="78">
        <v>0.8216</v>
      </c>
      <c r="H81" s="78">
        <v>0.79759999999999998</v>
      </c>
      <c r="I81" s="78">
        <v>0.82779999999999998</v>
      </c>
      <c r="J81" s="78">
        <v>0.81399999999999995</v>
      </c>
      <c r="K81" s="78">
        <v>0.80800000000000005</v>
      </c>
      <c r="L81" s="78">
        <v>0.82479999999999998</v>
      </c>
      <c r="M81" s="78">
        <v>0.81189999999999996</v>
      </c>
      <c r="N81" s="78">
        <v>0.81089999999999995</v>
      </c>
    </row>
    <row r="82" spans="2:14" ht="23.25" customHeight="1">
      <c r="B82" s="48" t="s">
        <v>30</v>
      </c>
      <c r="C82" s="76">
        <v>0.76490000000000002</v>
      </c>
      <c r="D82" s="76">
        <v>0.78459999999999996</v>
      </c>
      <c r="E82" s="76">
        <v>0.80549999999999999</v>
      </c>
      <c r="F82" s="76">
        <v>0.81579999999999997</v>
      </c>
      <c r="G82" s="76">
        <v>0.8216</v>
      </c>
      <c r="H82" s="76">
        <v>0.79759999999999998</v>
      </c>
      <c r="I82" s="76">
        <v>0.82779999999999998</v>
      </c>
      <c r="J82" s="76">
        <v>0.81399999999999995</v>
      </c>
      <c r="K82" s="76">
        <v>0.80800000000000005</v>
      </c>
      <c r="L82" s="76">
        <v>0.82479999999999998</v>
      </c>
      <c r="M82" s="76">
        <v>0.81189999999999996</v>
      </c>
      <c r="N82" s="76">
        <v>0.81089999999999995</v>
      </c>
    </row>
    <row r="83" spans="2:14" ht="23.25" customHeight="1">
      <c r="B83" s="79" t="s">
        <v>36</v>
      </c>
      <c r="C83" s="80">
        <f t="shared" ref="C83:M83" si="4">C107/C50</f>
        <v>0.76270153924908657</v>
      </c>
      <c r="D83" s="80">
        <f t="shared" si="4"/>
        <v>0.77735513362755904</v>
      </c>
      <c r="E83" s="80">
        <f t="shared" si="4"/>
        <v>0.79011154506640613</v>
      </c>
      <c r="F83" s="80">
        <f t="shared" si="4"/>
        <v>0.80491817831634693</v>
      </c>
      <c r="G83" s="80">
        <f t="shared" si="4"/>
        <v>0.79955296343718874</v>
      </c>
      <c r="H83" s="80">
        <f t="shared" si="4"/>
        <v>0.79043983598295675</v>
      </c>
      <c r="I83" s="80">
        <f t="shared" si="4"/>
        <v>0.78275205541870163</v>
      </c>
      <c r="J83" s="80">
        <f t="shared" si="4"/>
        <v>0.79336312978376977</v>
      </c>
      <c r="K83" s="80">
        <f t="shared" si="4"/>
        <v>0.80372770997485332</v>
      </c>
      <c r="L83" s="80">
        <f t="shared" si="4"/>
        <v>0.81024522522244191</v>
      </c>
      <c r="M83" s="80">
        <f t="shared" si="4"/>
        <v>0.78939464995885911</v>
      </c>
      <c r="N83" s="80">
        <v>0.79610000000000003</v>
      </c>
    </row>
    <row r="84" spans="2:14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2:14" s="22" customFormat="1" hidden="1">
      <c r="B85" s="20"/>
      <c r="C85" s="21">
        <v>42675</v>
      </c>
      <c r="D85" s="21">
        <v>42705</v>
      </c>
      <c r="E85" s="21">
        <v>42736</v>
      </c>
      <c r="F85" s="21">
        <v>42767</v>
      </c>
      <c r="G85" s="21">
        <v>42795</v>
      </c>
      <c r="H85" s="21">
        <v>42826</v>
      </c>
      <c r="I85" s="21">
        <v>42856</v>
      </c>
      <c r="J85" s="21">
        <v>42887</v>
      </c>
      <c r="K85" s="21">
        <v>42917</v>
      </c>
      <c r="L85" s="21">
        <v>42948</v>
      </c>
      <c r="M85" s="21">
        <v>42979</v>
      </c>
      <c r="N85" s="21"/>
    </row>
    <row r="86" spans="2:14" hidden="1">
      <c r="B86" s="18" t="s">
        <v>23</v>
      </c>
      <c r="C86" s="23">
        <f t="shared" ref="C86:M86" si="5">C58*C29</f>
        <v>1531.9664</v>
      </c>
      <c r="D86" s="23">
        <f t="shared" si="5"/>
        <v>1834.9227000000001</v>
      </c>
      <c r="E86" s="23">
        <f t="shared" si="5"/>
        <v>1713.0203999999999</v>
      </c>
      <c r="F86" s="23">
        <f t="shared" si="5"/>
        <v>1734.02</v>
      </c>
      <c r="G86" s="23">
        <f t="shared" si="5"/>
        <v>1938.8922000000002</v>
      </c>
      <c r="H86" s="23">
        <f t="shared" si="5"/>
        <v>1808.0600999999999</v>
      </c>
      <c r="I86" s="23">
        <f t="shared" si="5"/>
        <v>1834.9373000000001</v>
      </c>
      <c r="J86" s="23">
        <f t="shared" si="5"/>
        <v>1348.9079999999999</v>
      </c>
      <c r="K86" s="23">
        <f t="shared" si="5"/>
        <v>0</v>
      </c>
      <c r="L86" s="23">
        <f t="shared" si="5"/>
        <v>0</v>
      </c>
      <c r="M86" s="23">
        <f t="shared" si="5"/>
        <v>0</v>
      </c>
      <c r="N86" s="23"/>
    </row>
    <row r="87" spans="2:14" hidden="1">
      <c r="B87" s="18" t="s">
        <v>24</v>
      </c>
      <c r="C87" s="23">
        <f t="shared" ref="C87:M87" si="6">C55*C30</f>
        <v>442.9975</v>
      </c>
      <c r="D87" s="23">
        <f t="shared" si="6"/>
        <v>587.98350000000005</v>
      </c>
      <c r="E87" s="23">
        <f t="shared" si="6"/>
        <v>497.04599999999999</v>
      </c>
      <c r="F87" s="23">
        <f t="shared" si="6"/>
        <v>502.04219999999998</v>
      </c>
      <c r="G87" s="23">
        <f t="shared" si="6"/>
        <v>515.99680000000001</v>
      </c>
      <c r="H87" s="23">
        <f t="shared" si="6"/>
        <v>822.76800000000003</v>
      </c>
      <c r="I87" s="23">
        <f t="shared" si="6"/>
        <v>541.04359999999997</v>
      </c>
      <c r="J87" s="23">
        <f t="shared" si="6"/>
        <v>542.02260000000001</v>
      </c>
      <c r="K87" s="23">
        <f t="shared" si="6"/>
        <v>357.98400000000004</v>
      </c>
      <c r="L87" s="23">
        <f t="shared" si="6"/>
        <v>431.99099999999999</v>
      </c>
      <c r="M87" s="23">
        <f t="shared" si="6"/>
        <v>297.98999999999995</v>
      </c>
      <c r="N87" s="23"/>
    </row>
    <row r="88" spans="2:14" hidden="1">
      <c r="B88" s="18" t="s">
        <v>25</v>
      </c>
      <c r="C88" s="23">
        <f t="shared" ref="C88:M88" si="7">C57*C31</f>
        <v>251.01080000000002</v>
      </c>
      <c r="D88" s="23">
        <f t="shared" si="7"/>
        <v>280.01400000000001</v>
      </c>
      <c r="E88" s="23">
        <f t="shared" si="7"/>
        <v>260.01299999999998</v>
      </c>
      <c r="F88" s="23">
        <f t="shared" si="7"/>
        <v>288</v>
      </c>
      <c r="G88" s="23">
        <f t="shared" si="7"/>
        <v>299.988</v>
      </c>
      <c r="H88" s="23">
        <f t="shared" si="7"/>
        <v>290.01</v>
      </c>
      <c r="I88" s="23">
        <f t="shared" si="7"/>
        <v>290.98320000000001</v>
      </c>
      <c r="J88" s="23">
        <f t="shared" si="7"/>
        <v>217.99079999999998</v>
      </c>
      <c r="K88" s="23">
        <f t="shared" si="7"/>
        <v>0</v>
      </c>
      <c r="L88" s="23">
        <f t="shared" si="7"/>
        <v>0</v>
      </c>
      <c r="M88" s="23">
        <f t="shared" si="7"/>
        <v>0</v>
      </c>
      <c r="N88" s="23"/>
    </row>
    <row r="89" spans="2:14" hidden="1">
      <c r="B89" s="18" t="s">
        <v>19</v>
      </c>
      <c r="C89" s="23">
        <f t="shared" ref="C89:M89" si="8">C60*C32</f>
        <v>1032.9857999999999</v>
      </c>
      <c r="D89" s="23">
        <f t="shared" si="8"/>
        <v>1146.9774</v>
      </c>
      <c r="E89" s="23">
        <f t="shared" si="8"/>
        <v>1164.9339</v>
      </c>
      <c r="F89" s="23">
        <f t="shared" si="8"/>
        <v>1244.97</v>
      </c>
      <c r="G89" s="23">
        <f t="shared" si="8"/>
        <v>1374.94</v>
      </c>
      <c r="H89" s="23">
        <f t="shared" si="8"/>
        <v>1275.002</v>
      </c>
      <c r="I89" s="23">
        <f t="shared" si="8"/>
        <v>157.60340000000002</v>
      </c>
      <c r="J89" s="23">
        <f t="shared" si="8"/>
        <v>1312.038</v>
      </c>
      <c r="K89" s="23">
        <f t="shared" si="8"/>
        <v>1207.0004999999999</v>
      </c>
      <c r="L89" s="23">
        <f t="shared" si="8"/>
        <v>1413.9359000000002</v>
      </c>
      <c r="M89" s="23">
        <f t="shared" si="8"/>
        <v>1192.9962</v>
      </c>
      <c r="N89" s="23"/>
    </row>
    <row r="90" spans="2:14" hidden="1">
      <c r="B90" s="18" t="s">
        <v>20</v>
      </c>
      <c r="C90" s="23">
        <f t="shared" ref="C90:M90" si="9">C61*C33</f>
        <v>1035.9408000000001</v>
      </c>
      <c r="D90" s="23">
        <f t="shared" si="9"/>
        <v>1211.0404000000001</v>
      </c>
      <c r="E90" s="23">
        <f t="shared" si="9"/>
        <v>1128.9924000000001</v>
      </c>
      <c r="F90" s="23">
        <f t="shared" si="9"/>
        <v>1211.0178000000001</v>
      </c>
      <c r="G90" s="23">
        <f t="shared" si="9"/>
        <v>1345.9415999999999</v>
      </c>
      <c r="H90" s="23">
        <f t="shared" si="9"/>
        <v>1262.9924999999998</v>
      </c>
      <c r="I90" s="23">
        <f t="shared" si="9"/>
        <v>1306.9602</v>
      </c>
      <c r="J90" s="23">
        <f t="shared" si="9"/>
        <v>1227.0612000000001</v>
      </c>
      <c r="K90" s="23">
        <f t="shared" si="9"/>
        <v>1283.9751999999999</v>
      </c>
      <c r="L90" s="23">
        <f t="shared" si="9"/>
        <v>1480.9503999999999</v>
      </c>
      <c r="M90" s="23">
        <f t="shared" si="9"/>
        <v>1322.0139999999999</v>
      </c>
      <c r="N90" s="23"/>
    </row>
    <row r="91" spans="2:14" hidden="1">
      <c r="B91" s="18" t="s">
        <v>21</v>
      </c>
      <c r="C91" s="23">
        <f t="shared" ref="C91:M91" si="10">C62*C34</f>
        <v>678.97199999999998</v>
      </c>
      <c r="D91" s="23">
        <f t="shared" si="10"/>
        <v>725.04719999999998</v>
      </c>
      <c r="E91" s="23">
        <f t="shared" si="10"/>
        <v>731.01600000000008</v>
      </c>
      <c r="F91" s="23">
        <f t="shared" si="10"/>
        <v>764.00959999999998</v>
      </c>
      <c r="G91" s="23">
        <f t="shared" si="10"/>
        <v>865.96159999999998</v>
      </c>
      <c r="H91" s="23">
        <f t="shared" si="10"/>
        <v>774.0172</v>
      </c>
      <c r="I91" s="23">
        <f t="shared" si="10"/>
        <v>847.99559999999997</v>
      </c>
      <c r="J91" s="23">
        <f t="shared" si="10"/>
        <v>817.99079999999992</v>
      </c>
      <c r="K91" s="23">
        <f t="shared" si="10"/>
        <v>734.0064000000001</v>
      </c>
      <c r="L91" s="23">
        <f t="shared" si="10"/>
        <v>872.01839999999993</v>
      </c>
      <c r="M91" s="23">
        <f t="shared" si="10"/>
        <v>781.97500000000002</v>
      </c>
      <c r="N91" s="23"/>
    </row>
    <row r="92" spans="2:14" hidden="1">
      <c r="B92" s="18" t="s">
        <v>22</v>
      </c>
      <c r="C92" s="23">
        <f t="shared" ref="C92:M92" si="11">C63*C35</f>
        <v>833.03279999999995</v>
      </c>
      <c r="D92" s="23">
        <f t="shared" si="11"/>
        <v>894.03930000000003</v>
      </c>
      <c r="E92" s="23">
        <f t="shared" si="11"/>
        <v>857.03100000000006</v>
      </c>
      <c r="F92" s="23">
        <f t="shared" si="11"/>
        <v>918.048</v>
      </c>
      <c r="G92" s="23">
        <f t="shared" si="11"/>
        <v>970.00919999999996</v>
      </c>
      <c r="H92" s="23">
        <f t="shared" si="11"/>
        <v>841.04040000000009</v>
      </c>
      <c r="I92" s="23">
        <f t="shared" si="11"/>
        <v>1024.0263</v>
      </c>
      <c r="J92" s="23">
        <f t="shared" si="11"/>
        <v>921.99579999999992</v>
      </c>
      <c r="K92" s="23">
        <f t="shared" si="11"/>
        <v>914.99220000000003</v>
      </c>
      <c r="L92" s="23">
        <f t="shared" si="11"/>
        <v>1061.9633000000001</v>
      </c>
      <c r="M92" s="23">
        <f t="shared" si="11"/>
        <v>846.00900000000001</v>
      </c>
      <c r="N92" s="23"/>
    </row>
    <row r="93" spans="2:14" hidden="1">
      <c r="B93" s="18" t="s">
        <v>26</v>
      </c>
      <c r="C93" s="23">
        <f t="shared" ref="C93:M93" si="12">C56*C36</f>
        <v>878.02660000000003</v>
      </c>
      <c r="D93" s="23">
        <f t="shared" si="12"/>
        <v>1018.0305000000001</v>
      </c>
      <c r="E93" s="23">
        <f t="shared" si="12"/>
        <v>953.97540000000004</v>
      </c>
      <c r="F93" s="23">
        <f t="shared" si="12"/>
        <v>1076.9772</v>
      </c>
      <c r="G93" s="23">
        <f t="shared" si="12"/>
        <v>1072.0174</v>
      </c>
      <c r="H93" s="23">
        <f t="shared" si="12"/>
        <v>1129.0351000000001</v>
      </c>
      <c r="I93" s="23">
        <f t="shared" si="12"/>
        <v>1185.9603</v>
      </c>
      <c r="J93" s="23">
        <f t="shared" si="12"/>
        <v>1083.9829</v>
      </c>
      <c r="K93" s="23">
        <f t="shared" si="12"/>
        <v>786.0132000000001</v>
      </c>
      <c r="L93" s="23">
        <f t="shared" si="12"/>
        <v>831.98699999999997</v>
      </c>
      <c r="M93" s="23">
        <f t="shared" si="12"/>
        <v>706.95669999999996</v>
      </c>
      <c r="N93" s="23"/>
    </row>
    <row r="94" spans="2:14" hidden="1">
      <c r="B94" s="18" t="s">
        <v>27</v>
      </c>
      <c r="C94" s="23">
        <f t="shared" ref="C94:M94" si="13">C65*C37</f>
        <v>805.005</v>
      </c>
      <c r="D94" s="23">
        <f t="shared" si="13"/>
        <v>875.99759999999992</v>
      </c>
      <c r="E94" s="23">
        <f t="shared" si="13"/>
        <v>934.00509999999997</v>
      </c>
      <c r="F94" s="23">
        <f t="shared" si="13"/>
        <v>929.05</v>
      </c>
      <c r="G94" s="23">
        <f t="shared" si="13"/>
        <v>1027.9808</v>
      </c>
      <c r="H94" s="23">
        <f t="shared" si="13"/>
        <v>930.99950000000001</v>
      </c>
      <c r="I94" s="23">
        <f t="shared" si="13"/>
        <v>959.96820000000002</v>
      </c>
      <c r="J94" s="23">
        <f t="shared" si="13"/>
        <v>874.00160000000005</v>
      </c>
      <c r="K94" s="23">
        <f t="shared" si="13"/>
        <v>917.03880000000004</v>
      </c>
      <c r="L94" s="23">
        <f t="shared" si="13"/>
        <v>1112.059</v>
      </c>
      <c r="M94" s="23">
        <f t="shared" si="13"/>
        <v>884.00259999999992</v>
      </c>
      <c r="N94" s="23"/>
    </row>
    <row r="95" spans="2:14" hidden="1">
      <c r="B95" s="18" t="s">
        <v>28</v>
      </c>
      <c r="C95" s="23">
        <f t="shared" ref="C95:M95" si="14">C66*C38</f>
        <v>878.94299999999998</v>
      </c>
      <c r="D95" s="23">
        <f t="shared" si="14"/>
        <v>938.99680000000001</v>
      </c>
      <c r="E95" s="23">
        <f t="shared" si="14"/>
        <v>942.01599999999996</v>
      </c>
      <c r="F95" s="23">
        <f t="shared" si="14"/>
        <v>972.05399999999997</v>
      </c>
      <c r="G95" s="23">
        <f t="shared" si="14"/>
        <v>1075.0350000000001</v>
      </c>
      <c r="H95" s="23">
        <f t="shared" si="14"/>
        <v>969.99760000000003</v>
      </c>
      <c r="I95" s="23">
        <f t="shared" si="14"/>
        <v>1099.0304000000001</v>
      </c>
      <c r="J95" s="23">
        <f t="shared" si="14"/>
        <v>982.96439999999996</v>
      </c>
      <c r="K95" s="23">
        <f t="shared" si="14"/>
        <v>985.9674</v>
      </c>
      <c r="L95" s="23">
        <f t="shared" si="14"/>
        <v>1123.9618</v>
      </c>
      <c r="M95" s="23">
        <f t="shared" si="14"/>
        <v>926.03250000000003</v>
      </c>
      <c r="N95" s="23"/>
    </row>
    <row r="96" spans="2:14" hidden="1">
      <c r="B96" s="18" t="s">
        <v>29</v>
      </c>
      <c r="C96" s="23">
        <f t="shared" ref="C96:M96" si="15">C67*C39</f>
        <v>482.00640000000004</v>
      </c>
      <c r="D96" s="23">
        <f t="shared" si="15"/>
        <v>572.00319999999999</v>
      </c>
      <c r="E96" s="23">
        <f t="shared" si="15"/>
        <v>507.9785</v>
      </c>
      <c r="F96" s="23">
        <f t="shared" si="15"/>
        <v>514.02390000000003</v>
      </c>
      <c r="G96" s="23">
        <f t="shared" si="15"/>
        <v>607.97519999999997</v>
      </c>
      <c r="H96" s="23">
        <f t="shared" si="15"/>
        <v>551.99339999999995</v>
      </c>
      <c r="I96" s="23">
        <f t="shared" si="15"/>
        <v>596.02499999999998</v>
      </c>
      <c r="J96" s="23">
        <f t="shared" si="15"/>
        <v>522.02679999999998</v>
      </c>
      <c r="K96" s="23">
        <f t="shared" si="15"/>
        <v>462.9966</v>
      </c>
      <c r="L96" s="23">
        <f t="shared" si="15"/>
        <v>548.01120000000003</v>
      </c>
      <c r="M96" s="23">
        <f t="shared" si="15"/>
        <v>455.98739999999998</v>
      </c>
      <c r="N96" s="23"/>
    </row>
    <row r="97" spans="2:14" hidden="1">
      <c r="B97" s="18" t="s">
        <v>31</v>
      </c>
      <c r="C97" s="23">
        <f t="shared" ref="C97:M97" si="16">C69*C40</f>
        <v>1560.0258999999999</v>
      </c>
      <c r="D97" s="23">
        <f t="shared" si="16"/>
        <v>1767.9965999999999</v>
      </c>
      <c r="E97" s="23">
        <f t="shared" si="16"/>
        <v>1699.9290000000001</v>
      </c>
      <c r="F97" s="23">
        <f t="shared" si="16"/>
        <v>1779.9567999999999</v>
      </c>
      <c r="G97" s="23">
        <f t="shared" si="16"/>
        <v>1925.8974000000001</v>
      </c>
      <c r="H97" s="23">
        <f t="shared" si="16"/>
        <v>1761.0909999999999</v>
      </c>
      <c r="I97" s="23">
        <f t="shared" si="16"/>
        <v>1787.8784000000001</v>
      </c>
      <c r="J97" s="23">
        <f t="shared" si="16"/>
        <v>1923.046</v>
      </c>
      <c r="K97" s="23">
        <f t="shared" si="16"/>
        <v>2213.9292</v>
      </c>
      <c r="L97" s="23">
        <f t="shared" si="16"/>
        <v>2429.0279999999998</v>
      </c>
      <c r="M97" s="23">
        <f t="shared" si="16"/>
        <v>1993.116</v>
      </c>
      <c r="N97" s="23"/>
    </row>
    <row r="98" spans="2:14" hidden="1">
      <c r="B98" s="18" t="s">
        <v>32</v>
      </c>
      <c r="C98" s="23">
        <f t="shared" ref="C98:M98" si="17">C70*C41</f>
        <v>1039.0305000000001</v>
      </c>
      <c r="D98" s="23">
        <f t="shared" si="17"/>
        <v>1208.9665</v>
      </c>
      <c r="E98" s="23">
        <f t="shared" si="17"/>
        <v>1145.0375999999999</v>
      </c>
      <c r="F98" s="23">
        <f t="shared" si="17"/>
        <v>1133.0495999999998</v>
      </c>
      <c r="G98" s="23">
        <f t="shared" si="17"/>
        <v>1191.9287999999999</v>
      </c>
      <c r="H98" s="23">
        <f t="shared" si="17"/>
        <v>1145.9304999999999</v>
      </c>
      <c r="I98" s="23">
        <f t="shared" si="17"/>
        <v>1244.0571</v>
      </c>
      <c r="J98" s="23">
        <f t="shared" si="17"/>
        <v>927.9452</v>
      </c>
      <c r="K98" s="23">
        <f t="shared" si="17"/>
        <v>0</v>
      </c>
      <c r="L98" s="23">
        <f t="shared" si="17"/>
        <v>0</v>
      </c>
      <c r="M98" s="23">
        <f t="shared" si="17"/>
        <v>0</v>
      </c>
      <c r="N98" s="23"/>
    </row>
    <row r="99" spans="2:14" hidden="1">
      <c r="B99" s="18" t="s">
        <v>33</v>
      </c>
      <c r="C99" s="23">
        <f t="shared" ref="C99:M99" si="18">C71*C42</f>
        <v>1499.01</v>
      </c>
      <c r="D99" s="23">
        <f t="shared" si="18"/>
        <v>1613.9967999999999</v>
      </c>
      <c r="E99" s="23">
        <f t="shared" si="18"/>
        <v>1606.9676999999999</v>
      </c>
      <c r="F99" s="23">
        <f t="shared" si="18"/>
        <v>1574.9344999999998</v>
      </c>
      <c r="G99" s="23">
        <f t="shared" si="18"/>
        <v>1725.0022999999999</v>
      </c>
      <c r="H99" s="23">
        <f t="shared" si="18"/>
        <v>1624.9588999999999</v>
      </c>
      <c r="I99" s="23">
        <f t="shared" si="18"/>
        <v>1803.0075000000002</v>
      </c>
      <c r="J99" s="23">
        <f t="shared" si="18"/>
        <v>1337.0146</v>
      </c>
      <c r="K99" s="23">
        <f t="shared" si="18"/>
        <v>0</v>
      </c>
      <c r="L99" s="23">
        <f t="shared" si="18"/>
        <v>0</v>
      </c>
      <c r="M99" s="23">
        <f t="shared" si="18"/>
        <v>0</v>
      </c>
      <c r="N99" s="23"/>
    </row>
    <row r="100" spans="2:14" hidden="1">
      <c r="B100" s="18" t="s">
        <v>34</v>
      </c>
      <c r="C100" s="23">
        <f t="shared" ref="C100:M100" si="19">C73*C43</f>
        <v>2217.0720000000001</v>
      </c>
      <c r="D100" s="23">
        <f t="shared" si="19"/>
        <v>3760.1597999999999</v>
      </c>
      <c r="E100" s="23">
        <f t="shared" si="19"/>
        <v>4042.9115999999999</v>
      </c>
      <c r="F100" s="23">
        <f t="shared" si="19"/>
        <v>3975.2179999999998</v>
      </c>
      <c r="G100" s="23">
        <f t="shared" si="19"/>
        <v>4638.8792000000003</v>
      </c>
      <c r="H100" s="23">
        <f t="shared" si="19"/>
        <v>3977.8270000000002</v>
      </c>
      <c r="I100" s="23">
        <f t="shared" si="19"/>
        <v>4519.0910999999996</v>
      </c>
      <c r="J100" s="23">
        <f t="shared" si="19"/>
        <v>4585.1286</v>
      </c>
      <c r="K100" s="23">
        <f t="shared" si="19"/>
        <v>4452.8483999999999</v>
      </c>
      <c r="L100" s="23">
        <f t="shared" si="19"/>
        <v>5106.8555999999999</v>
      </c>
      <c r="M100" s="23">
        <f t="shared" si="19"/>
        <v>4468.2528000000002</v>
      </c>
      <c r="N100" s="23"/>
    </row>
    <row r="101" spans="2:14" hidden="1">
      <c r="B101" s="18" t="s">
        <v>35</v>
      </c>
      <c r="C101" s="23">
        <f t="shared" ref="C101:M101" si="20">C74*C44</f>
        <v>353.00650000000002</v>
      </c>
      <c r="D101" s="23">
        <f t="shared" si="20"/>
        <v>633.03239999999994</v>
      </c>
      <c r="E101" s="23">
        <f t="shared" si="20"/>
        <v>691.96460000000002</v>
      </c>
      <c r="F101" s="23">
        <f t="shared" si="20"/>
        <v>745.99799999999993</v>
      </c>
      <c r="G101" s="23">
        <f t="shared" si="20"/>
        <v>787.0104</v>
      </c>
      <c r="H101" s="23">
        <f t="shared" si="20"/>
        <v>647.02539999999999</v>
      </c>
      <c r="I101" s="23">
        <f t="shared" si="20"/>
        <v>784.04</v>
      </c>
      <c r="J101" s="23">
        <f t="shared" si="20"/>
        <v>690.97280000000001</v>
      </c>
      <c r="K101" s="23">
        <f t="shared" si="20"/>
        <v>727.03399999999999</v>
      </c>
      <c r="L101" s="23">
        <f t="shared" si="20"/>
        <v>850.00920000000008</v>
      </c>
      <c r="M101" s="23">
        <f t="shared" si="20"/>
        <v>736.01919999999996</v>
      </c>
      <c r="N101" s="23"/>
    </row>
    <row r="102" spans="2:14" hidden="1">
      <c r="B102" s="18" t="s">
        <v>17</v>
      </c>
      <c r="C102" s="23">
        <f t="shared" ref="C102:M102" si="21">C76*C45</f>
        <v>596.99400000000003</v>
      </c>
      <c r="D102" s="23">
        <f t="shared" si="21"/>
        <v>676.97280000000001</v>
      </c>
      <c r="E102" s="23">
        <f t="shared" si="21"/>
        <v>660.0009</v>
      </c>
      <c r="F102" s="23">
        <f t="shared" si="21"/>
        <v>710.02800000000002</v>
      </c>
      <c r="G102" s="23">
        <f t="shared" si="21"/>
        <v>794.01380000000006</v>
      </c>
      <c r="H102" s="23">
        <f t="shared" si="21"/>
        <v>731.03539999999998</v>
      </c>
      <c r="I102" s="23">
        <f t="shared" si="21"/>
        <v>726.97439999999995</v>
      </c>
      <c r="J102" s="23">
        <f t="shared" si="21"/>
        <v>743.95830000000001</v>
      </c>
      <c r="K102" s="23">
        <f t="shared" si="21"/>
        <v>750.98119999999994</v>
      </c>
      <c r="L102" s="23">
        <f t="shared" si="21"/>
        <v>849.01300000000003</v>
      </c>
      <c r="M102" s="23">
        <f t="shared" si="21"/>
        <v>706.01949999999999</v>
      </c>
      <c r="N102" s="23"/>
    </row>
    <row r="103" spans="2:14" hidden="1">
      <c r="B103" s="18" t="s">
        <v>18</v>
      </c>
      <c r="C103" s="23">
        <f t="shared" ref="C103:M103" si="22">C77*C46</f>
        <v>2446.873</v>
      </c>
      <c r="D103" s="23">
        <f t="shared" si="22"/>
        <v>2657.1600000000003</v>
      </c>
      <c r="E103" s="23">
        <f t="shared" si="22"/>
        <v>2685.1271999999999</v>
      </c>
      <c r="F103" s="23">
        <f t="shared" si="22"/>
        <v>2715.0981000000002</v>
      </c>
      <c r="G103" s="23">
        <f t="shared" si="22"/>
        <v>2858.0189999999998</v>
      </c>
      <c r="H103" s="23">
        <f t="shared" si="22"/>
        <v>2581.1460999999999</v>
      </c>
      <c r="I103" s="23">
        <f t="shared" si="22"/>
        <v>2943.9358000000002</v>
      </c>
      <c r="J103" s="23">
        <f t="shared" si="22"/>
        <v>2875.9328</v>
      </c>
      <c r="K103" s="23">
        <f t="shared" si="22"/>
        <v>2479.1381999999999</v>
      </c>
      <c r="L103" s="23">
        <f t="shared" si="22"/>
        <v>2883.8972000000003</v>
      </c>
      <c r="M103" s="23">
        <f t="shared" si="22"/>
        <v>2456.0486000000001</v>
      </c>
      <c r="N103" s="23"/>
    </row>
    <row r="104" spans="2:14" hidden="1">
      <c r="B104" s="18" t="s">
        <v>15</v>
      </c>
      <c r="C104" s="23">
        <f t="shared" ref="C104:M104" si="23">C79*C47</f>
        <v>5227.3044999999993</v>
      </c>
      <c r="D104" s="23">
        <f t="shared" si="23"/>
        <v>6150.0447000000004</v>
      </c>
      <c r="E104" s="23">
        <f t="shared" si="23"/>
        <v>6517.2033000000001</v>
      </c>
      <c r="F104" s="23">
        <f t="shared" si="23"/>
        <v>6261.2498000000005</v>
      </c>
      <c r="G104" s="23">
        <f t="shared" si="23"/>
        <v>7082.1480000000001</v>
      </c>
      <c r="H104" s="23">
        <f t="shared" si="23"/>
        <v>6447.768</v>
      </c>
      <c r="I104" s="23">
        <f t="shared" si="23"/>
        <v>6931.14</v>
      </c>
      <c r="J104" s="23">
        <f t="shared" si="23"/>
        <v>6443.2367999999997</v>
      </c>
      <c r="K104" s="23">
        <f t="shared" si="23"/>
        <v>6670.8890000000001</v>
      </c>
      <c r="L104" s="23">
        <f t="shared" si="23"/>
        <v>6904.2465000000002</v>
      </c>
      <c r="M104" s="23">
        <f t="shared" si="23"/>
        <v>6398.0529999999999</v>
      </c>
      <c r="N104" s="23"/>
    </row>
    <row r="105" spans="2:14" hidden="1">
      <c r="B105" s="18" t="s">
        <v>16</v>
      </c>
      <c r="C105" s="23">
        <f t="shared" ref="C105:M105" si="24">C80*C48</f>
        <v>5124.68</v>
      </c>
      <c r="D105" s="23">
        <f t="shared" si="24"/>
        <v>5814.7944000000007</v>
      </c>
      <c r="E105" s="23">
        <f t="shared" si="24"/>
        <v>6147.3555000000006</v>
      </c>
      <c r="F105" s="23">
        <f t="shared" si="24"/>
        <v>5944.7492000000002</v>
      </c>
      <c r="G105" s="23">
        <f t="shared" si="24"/>
        <v>6380.2074999999995</v>
      </c>
      <c r="H105" s="23">
        <f t="shared" si="24"/>
        <v>5875.1727999999994</v>
      </c>
      <c r="I105" s="23">
        <f t="shared" si="24"/>
        <v>6164.0471000000007</v>
      </c>
      <c r="J105" s="23">
        <f t="shared" si="24"/>
        <v>5661.9708000000001</v>
      </c>
      <c r="K105" s="23">
        <f t="shared" si="24"/>
        <v>6545.8756000000003</v>
      </c>
      <c r="L105" s="23">
        <f t="shared" si="24"/>
        <v>6677.0418</v>
      </c>
      <c r="M105" s="23">
        <f t="shared" si="24"/>
        <v>6158.6459999999997</v>
      </c>
      <c r="N105" s="23"/>
    </row>
    <row r="106" spans="2:14" hidden="1">
      <c r="B106" s="18" t="s">
        <v>30</v>
      </c>
      <c r="C106" s="23">
        <f t="shared" ref="C106:M106" si="25">C82*C49</f>
        <v>14292.921400000001</v>
      </c>
      <c r="D106" s="23">
        <f t="shared" si="25"/>
        <v>16358.91</v>
      </c>
      <c r="E106" s="23">
        <f t="shared" si="25"/>
        <v>15264.225</v>
      </c>
      <c r="F106" s="23">
        <f t="shared" si="25"/>
        <v>15155.9324</v>
      </c>
      <c r="G106" s="23">
        <f t="shared" si="25"/>
        <v>17722.7336</v>
      </c>
      <c r="H106" s="23">
        <f t="shared" si="25"/>
        <v>16310.92</v>
      </c>
      <c r="I106" s="23">
        <f t="shared" si="25"/>
        <v>18223.189200000001</v>
      </c>
      <c r="J106" s="23">
        <f t="shared" si="25"/>
        <v>17097.255999999998</v>
      </c>
      <c r="K106" s="23">
        <f t="shared" si="25"/>
        <v>16451.688000000002</v>
      </c>
      <c r="L106" s="23">
        <f t="shared" si="25"/>
        <v>17875.065599999998</v>
      </c>
      <c r="M106" s="23">
        <f t="shared" si="25"/>
        <v>15720.007799999999</v>
      </c>
      <c r="N106" s="23"/>
    </row>
    <row r="107" spans="2:14" hidden="1">
      <c r="B107" s="26" t="s">
        <v>36</v>
      </c>
      <c r="C107" s="28">
        <f t="shared" ref="C107:M107" si="26">SUM(C86:C106)</f>
        <v>43207.804900000003</v>
      </c>
      <c r="D107" s="28">
        <f t="shared" si="26"/>
        <v>50727.086599999995</v>
      </c>
      <c r="E107" s="28">
        <f t="shared" si="26"/>
        <v>50150.750099999997</v>
      </c>
      <c r="F107" s="28">
        <f t="shared" si="26"/>
        <v>50150.427099999994</v>
      </c>
      <c r="G107" s="28">
        <f t="shared" si="26"/>
        <v>56200.577799999999</v>
      </c>
      <c r="H107" s="28">
        <f t="shared" si="26"/>
        <v>51758.790899999993</v>
      </c>
      <c r="I107" s="28">
        <f t="shared" si="26"/>
        <v>54971.894099999998</v>
      </c>
      <c r="J107" s="28">
        <f t="shared" si="26"/>
        <v>52137.444799999997</v>
      </c>
      <c r="K107" s="28">
        <f t="shared" si="26"/>
        <v>47942.357900000003</v>
      </c>
      <c r="L107" s="28">
        <f t="shared" si="26"/>
        <v>52452.034899999999</v>
      </c>
      <c r="M107" s="28">
        <f t="shared" si="26"/>
        <v>46050.126300000004</v>
      </c>
      <c r="N107" s="28"/>
    </row>
    <row r="108" spans="2:14" hidden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00"/>
  <sheetViews>
    <sheetView showGridLines="0" topLeftCell="A52" zoomScale="90" zoomScaleNormal="90" workbookViewId="0">
      <selection activeCell="AL53" sqref="AC53:AL53"/>
    </sheetView>
  </sheetViews>
  <sheetFormatPr defaultRowHeight="15"/>
  <cols>
    <col min="1" max="1" width="3.85546875" style="18" customWidth="1"/>
    <col min="2" max="2" width="9.140625" style="18"/>
    <col min="3" max="3" width="9.42578125" style="19" hidden="1" customWidth="1"/>
    <col min="4" max="14" width="9.140625" style="19" hidden="1" customWidth="1"/>
    <col min="15" max="28" width="9.140625" style="19" customWidth="1"/>
    <col min="29" max="39" width="9.140625" style="19"/>
    <col min="40" max="40" width="4.85546875" style="18" customWidth="1"/>
    <col min="41" max="41" width="9.140625" style="19"/>
    <col min="42" max="16384" width="9.140625" style="18"/>
  </cols>
  <sheetData>
    <row r="2" spans="1:41" hidden="1">
      <c r="B2" s="18" t="s">
        <v>37</v>
      </c>
    </row>
    <row r="3" spans="1:41" s="22" customFormat="1" hidden="1">
      <c r="B3" s="20"/>
      <c r="C3" s="21">
        <v>42005</v>
      </c>
      <c r="D3" s="21">
        <v>42036</v>
      </c>
      <c r="E3" s="21">
        <v>42064</v>
      </c>
      <c r="F3" s="21">
        <v>42095</v>
      </c>
      <c r="G3" s="21">
        <v>42125</v>
      </c>
      <c r="H3" s="21">
        <v>42156</v>
      </c>
      <c r="I3" s="21">
        <v>42186</v>
      </c>
      <c r="J3" s="21">
        <v>42217</v>
      </c>
      <c r="K3" s="21">
        <v>42248</v>
      </c>
      <c r="L3" s="21">
        <v>42278</v>
      </c>
      <c r="M3" s="21">
        <v>42309</v>
      </c>
      <c r="N3" s="21">
        <v>42339</v>
      </c>
      <c r="O3" s="39">
        <v>2015</v>
      </c>
      <c r="P3" s="21">
        <v>42370</v>
      </c>
      <c r="Q3" s="21">
        <v>42401</v>
      </c>
      <c r="R3" s="21">
        <v>42430</v>
      </c>
      <c r="S3" s="21">
        <v>42461</v>
      </c>
      <c r="T3" s="21">
        <v>42491</v>
      </c>
      <c r="U3" s="21">
        <v>42522</v>
      </c>
      <c r="V3" s="21">
        <v>42552</v>
      </c>
      <c r="W3" s="21">
        <v>42583</v>
      </c>
      <c r="X3" s="21">
        <v>42614</v>
      </c>
      <c r="Y3" s="21">
        <v>42644</v>
      </c>
      <c r="Z3" s="21">
        <v>42675</v>
      </c>
      <c r="AA3" s="21">
        <v>42705</v>
      </c>
      <c r="AB3" s="39">
        <v>2016</v>
      </c>
      <c r="AC3" s="21">
        <v>42736</v>
      </c>
      <c r="AD3" s="21">
        <v>42767</v>
      </c>
      <c r="AE3" s="21">
        <v>42795</v>
      </c>
      <c r="AF3" s="21">
        <v>42826</v>
      </c>
      <c r="AG3" s="21">
        <v>42856</v>
      </c>
      <c r="AH3" s="21">
        <v>42887</v>
      </c>
      <c r="AI3" s="21">
        <v>42917</v>
      </c>
      <c r="AJ3" s="21">
        <v>42948</v>
      </c>
      <c r="AK3" s="21">
        <v>42979</v>
      </c>
      <c r="AL3" s="21"/>
      <c r="AM3" s="39" t="s">
        <v>41</v>
      </c>
      <c r="AO3" s="32"/>
    </row>
    <row r="4" spans="1:41" s="24" customFormat="1" hidden="1">
      <c r="A4" s="18"/>
      <c r="B4" s="18" t="s">
        <v>23</v>
      </c>
      <c r="C4" s="23">
        <v>2509</v>
      </c>
      <c r="D4" s="23">
        <v>2349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31">
        <v>29383</v>
      </c>
      <c r="P4" s="23">
        <v>1952</v>
      </c>
      <c r="Q4" s="23">
        <v>2520</v>
      </c>
      <c r="R4" s="23">
        <v>2997</v>
      </c>
      <c r="S4" s="23">
        <v>2781</v>
      </c>
      <c r="T4" s="23">
        <v>2664</v>
      </c>
      <c r="U4" s="23">
        <v>2691</v>
      </c>
      <c r="V4" s="23">
        <v>2601</v>
      </c>
      <c r="W4" s="23">
        <v>2862</v>
      </c>
      <c r="X4" s="23">
        <v>2745</v>
      </c>
      <c r="Y4" s="23">
        <v>2601</v>
      </c>
      <c r="Z4" s="23">
        <v>2394</v>
      </c>
      <c r="AA4" s="23">
        <v>2709</v>
      </c>
      <c r="AB4" s="31">
        <v>31652</v>
      </c>
      <c r="AC4" s="23">
        <v>2475</v>
      </c>
      <c r="AD4" s="23">
        <v>2529</v>
      </c>
      <c r="AE4" s="23">
        <v>2880</v>
      </c>
      <c r="AF4" s="23">
        <v>2526</v>
      </c>
      <c r="AG4" s="23">
        <v>2772</v>
      </c>
      <c r="AH4" s="23">
        <v>2106</v>
      </c>
      <c r="AI4" s="31"/>
      <c r="AJ4" s="31"/>
      <c r="AK4" s="31"/>
      <c r="AL4" s="31"/>
      <c r="AM4" s="31">
        <v>15288</v>
      </c>
      <c r="AO4" s="23"/>
    </row>
    <row r="5" spans="1:41" s="24" customFormat="1" hidden="1">
      <c r="A5" s="18"/>
      <c r="B5" s="18" t="s">
        <v>24</v>
      </c>
      <c r="C5" s="23">
        <v>920</v>
      </c>
      <c r="D5" s="23">
        <v>1060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31">
        <v>12900</v>
      </c>
      <c r="P5" s="23">
        <v>846</v>
      </c>
      <c r="Q5" s="23">
        <v>1110</v>
      </c>
      <c r="R5" s="23">
        <v>1340</v>
      </c>
      <c r="S5" s="23">
        <v>1230</v>
      </c>
      <c r="T5" s="23">
        <v>1210</v>
      </c>
      <c r="U5" s="23">
        <v>1240</v>
      </c>
      <c r="V5" s="23">
        <v>1160</v>
      </c>
      <c r="W5" s="23">
        <v>1300</v>
      </c>
      <c r="X5" s="23">
        <v>1200</v>
      </c>
      <c r="Y5" s="23">
        <v>1100</v>
      </c>
      <c r="Z5" s="23">
        <v>1040</v>
      </c>
      <c r="AA5" s="23">
        <v>1180</v>
      </c>
      <c r="AB5" s="31">
        <v>14016</v>
      </c>
      <c r="AC5" s="23">
        <v>1080</v>
      </c>
      <c r="AD5" s="23">
        <v>1120</v>
      </c>
      <c r="AE5" s="23">
        <v>1250</v>
      </c>
      <c r="AF5" s="23">
        <v>1099</v>
      </c>
      <c r="AG5" s="23">
        <v>1220</v>
      </c>
      <c r="AH5" s="23">
        <v>1144</v>
      </c>
      <c r="AI5" s="23">
        <v>656</v>
      </c>
      <c r="AJ5" s="23">
        <v>740</v>
      </c>
      <c r="AK5" s="23">
        <v>645</v>
      </c>
      <c r="AL5" s="23"/>
      <c r="AM5" s="31">
        <v>8954</v>
      </c>
      <c r="AO5" s="23"/>
    </row>
    <row r="6" spans="1:41" s="24" customFormat="1" hidden="1">
      <c r="A6" s="18"/>
      <c r="B6" s="18" t="s">
        <v>25</v>
      </c>
      <c r="C6" s="23">
        <v>621</v>
      </c>
      <c r="D6" s="23">
        <v>564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31">
        <v>7209</v>
      </c>
      <c r="P6" s="23">
        <v>458</v>
      </c>
      <c r="Q6" s="23">
        <v>612</v>
      </c>
      <c r="R6" s="23">
        <v>741</v>
      </c>
      <c r="S6" s="23">
        <v>681</v>
      </c>
      <c r="T6" s="23">
        <v>672</v>
      </c>
      <c r="U6" s="23">
        <v>678</v>
      </c>
      <c r="V6" s="23">
        <v>636</v>
      </c>
      <c r="W6" s="23">
        <v>708</v>
      </c>
      <c r="X6" s="23">
        <v>657</v>
      </c>
      <c r="Y6" s="23">
        <v>615</v>
      </c>
      <c r="Z6" s="23">
        <v>573</v>
      </c>
      <c r="AA6" s="23">
        <v>657</v>
      </c>
      <c r="AB6" s="31">
        <v>7721</v>
      </c>
      <c r="AC6" s="23">
        <v>591</v>
      </c>
      <c r="AD6" s="23">
        <v>609</v>
      </c>
      <c r="AE6" s="23">
        <v>714</v>
      </c>
      <c r="AF6" s="23">
        <v>630</v>
      </c>
      <c r="AG6" s="23">
        <v>696</v>
      </c>
      <c r="AH6" s="23">
        <v>516</v>
      </c>
      <c r="AI6" s="31"/>
      <c r="AJ6" s="31"/>
      <c r="AK6" s="31"/>
      <c r="AL6" s="31"/>
      <c r="AM6" s="31">
        <v>3756</v>
      </c>
      <c r="AO6" s="23"/>
    </row>
    <row r="7" spans="1:41" s="24" customFormat="1" hidden="1">
      <c r="A7" s="18"/>
      <c r="B7" s="18" t="s">
        <v>19</v>
      </c>
      <c r="C7" s="23">
        <v>1878</v>
      </c>
      <c r="D7" s="23">
        <v>1710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31">
        <v>21078</v>
      </c>
      <c r="P7" s="23">
        <v>1402</v>
      </c>
      <c r="Q7" s="23">
        <v>1794</v>
      </c>
      <c r="R7" s="23">
        <v>2142</v>
      </c>
      <c r="S7" s="23">
        <v>1938</v>
      </c>
      <c r="T7" s="23">
        <v>1920</v>
      </c>
      <c r="U7" s="23">
        <v>1932</v>
      </c>
      <c r="V7" s="23">
        <v>1812</v>
      </c>
      <c r="W7" s="23">
        <v>2064</v>
      </c>
      <c r="X7" s="23">
        <v>1920</v>
      </c>
      <c r="Y7" s="23">
        <v>1932</v>
      </c>
      <c r="Z7" s="23">
        <v>1674</v>
      </c>
      <c r="AA7" s="23">
        <v>1884</v>
      </c>
      <c r="AB7" s="31">
        <v>22510</v>
      </c>
      <c r="AC7" s="23">
        <v>1854</v>
      </c>
      <c r="AD7" s="23">
        <v>1866</v>
      </c>
      <c r="AE7" s="23">
        <v>2088</v>
      </c>
      <c r="AF7" s="23">
        <v>1855</v>
      </c>
      <c r="AG7" s="23">
        <v>2034</v>
      </c>
      <c r="AH7" s="23">
        <v>1962</v>
      </c>
      <c r="AI7" s="23">
        <v>1842</v>
      </c>
      <c r="AJ7" s="23">
        <v>2160</v>
      </c>
      <c r="AK7" s="23">
        <v>1854</v>
      </c>
      <c r="AL7" s="23"/>
      <c r="AM7" s="31">
        <v>17515</v>
      </c>
      <c r="AO7" s="23"/>
    </row>
    <row r="8" spans="1:41" s="24" customFormat="1" hidden="1">
      <c r="A8" s="18"/>
      <c r="B8" s="18" t="s">
        <v>20</v>
      </c>
      <c r="C8" s="23">
        <v>1905</v>
      </c>
      <c r="D8" s="23">
        <v>1668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31">
        <v>21909</v>
      </c>
      <c r="P8" s="23">
        <v>1397</v>
      </c>
      <c r="Q8" s="23">
        <v>1854</v>
      </c>
      <c r="R8" s="23">
        <v>2304</v>
      </c>
      <c r="S8" s="23">
        <v>2088</v>
      </c>
      <c r="T8" s="23">
        <v>2028</v>
      </c>
      <c r="U8" s="23">
        <v>2016</v>
      </c>
      <c r="V8" s="23">
        <v>1986</v>
      </c>
      <c r="W8" s="23">
        <v>2244</v>
      </c>
      <c r="X8" s="23">
        <v>2052</v>
      </c>
      <c r="Y8" s="23">
        <v>1920</v>
      </c>
      <c r="Z8" s="23">
        <v>1728</v>
      </c>
      <c r="AA8" s="23">
        <v>1998</v>
      </c>
      <c r="AB8" s="31">
        <v>23711</v>
      </c>
      <c r="AC8" s="23">
        <v>1794</v>
      </c>
      <c r="AD8" s="23">
        <v>1800</v>
      </c>
      <c r="AE8" s="23">
        <v>2094</v>
      </c>
      <c r="AF8" s="23">
        <v>1923</v>
      </c>
      <c r="AG8" s="23">
        <v>2022</v>
      </c>
      <c r="AH8" s="23">
        <v>1938</v>
      </c>
      <c r="AI8" s="23">
        <v>1980</v>
      </c>
      <c r="AJ8" s="23">
        <v>2274</v>
      </c>
      <c r="AK8" s="23">
        <v>2010</v>
      </c>
      <c r="AL8" s="23"/>
      <c r="AM8" s="31">
        <v>17835</v>
      </c>
      <c r="AO8" s="23"/>
    </row>
    <row r="9" spans="1:41" s="24" customFormat="1" hidden="1">
      <c r="A9" s="18"/>
      <c r="B9" s="18" t="s">
        <v>21</v>
      </c>
      <c r="C9" s="23">
        <v>1244</v>
      </c>
      <c r="D9" s="23">
        <v>1085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v>14024</v>
      </c>
      <c r="P9" s="23">
        <v>916</v>
      </c>
      <c r="Q9" s="23">
        <v>1170</v>
      </c>
      <c r="R9" s="23">
        <v>1435</v>
      </c>
      <c r="S9" s="23">
        <v>1235</v>
      </c>
      <c r="T9" s="23">
        <v>1215</v>
      </c>
      <c r="U9" s="23">
        <v>1225</v>
      </c>
      <c r="V9" s="23">
        <v>1245</v>
      </c>
      <c r="W9" s="23">
        <v>1400</v>
      </c>
      <c r="X9" s="23">
        <v>1335</v>
      </c>
      <c r="Y9" s="23">
        <v>1225</v>
      </c>
      <c r="Z9" s="23">
        <v>1130</v>
      </c>
      <c r="AA9" s="23">
        <v>1305</v>
      </c>
      <c r="AB9" s="31">
        <v>14896</v>
      </c>
      <c r="AC9" s="23">
        <v>1165</v>
      </c>
      <c r="AD9" s="23">
        <v>1190</v>
      </c>
      <c r="AE9" s="23">
        <v>1360</v>
      </c>
      <c r="AF9" s="23">
        <v>1201</v>
      </c>
      <c r="AG9" s="23">
        <v>1365</v>
      </c>
      <c r="AH9" s="23">
        <v>1305</v>
      </c>
      <c r="AI9" s="23">
        <v>1240</v>
      </c>
      <c r="AJ9" s="23">
        <v>1460</v>
      </c>
      <c r="AK9" s="23">
        <v>1285</v>
      </c>
      <c r="AL9" s="23"/>
      <c r="AM9" s="31">
        <v>11571</v>
      </c>
      <c r="AO9" s="23"/>
    </row>
    <row r="10" spans="1:41" s="24" customFormat="1" hidden="1">
      <c r="A10" s="18"/>
      <c r="B10" s="18" t="s">
        <v>22</v>
      </c>
      <c r="C10" s="23">
        <v>1372</v>
      </c>
      <c r="D10" s="23">
        <v>1330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v>16331</v>
      </c>
      <c r="P10" s="23">
        <v>1030</v>
      </c>
      <c r="Q10" s="23">
        <v>1386</v>
      </c>
      <c r="R10" s="23">
        <v>1729</v>
      </c>
      <c r="S10" s="23">
        <v>1561</v>
      </c>
      <c r="T10" s="23">
        <v>1498</v>
      </c>
      <c r="U10" s="23">
        <v>1547</v>
      </c>
      <c r="V10" s="23">
        <v>1435</v>
      </c>
      <c r="W10" s="23">
        <v>1680</v>
      </c>
      <c r="X10" s="23">
        <v>1575</v>
      </c>
      <c r="Y10" s="23">
        <v>1400</v>
      </c>
      <c r="Z10" s="23">
        <v>1302</v>
      </c>
      <c r="AA10" s="23">
        <v>1463</v>
      </c>
      <c r="AB10" s="31">
        <v>17683</v>
      </c>
      <c r="AC10" s="23">
        <v>1358</v>
      </c>
      <c r="AD10" s="23">
        <v>1428</v>
      </c>
      <c r="AE10" s="23">
        <v>1575</v>
      </c>
      <c r="AF10" s="23">
        <v>1384</v>
      </c>
      <c r="AG10" s="23">
        <v>1589</v>
      </c>
      <c r="AH10" s="23">
        <v>1505</v>
      </c>
      <c r="AI10" s="23">
        <v>1498</v>
      </c>
      <c r="AJ10" s="23">
        <v>1736</v>
      </c>
      <c r="AK10" s="23">
        <v>1498</v>
      </c>
      <c r="AL10" s="23"/>
      <c r="AM10" s="31">
        <v>13571</v>
      </c>
      <c r="AO10" s="23"/>
    </row>
    <row r="11" spans="1:41" s="24" customFormat="1" hidden="1">
      <c r="A11" s="18"/>
      <c r="B11" s="18" t="s">
        <v>26</v>
      </c>
      <c r="C11" s="23">
        <v>1456</v>
      </c>
      <c r="D11" s="23">
        <v>1265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v>15196</v>
      </c>
      <c r="P11" s="23">
        <v>1055</v>
      </c>
      <c r="Q11" s="23">
        <v>1275</v>
      </c>
      <c r="R11" s="23">
        <v>1545</v>
      </c>
      <c r="S11" s="23">
        <v>1420</v>
      </c>
      <c r="T11" s="23">
        <v>1365</v>
      </c>
      <c r="U11" s="23">
        <v>1444</v>
      </c>
      <c r="V11" s="23">
        <v>1614</v>
      </c>
      <c r="W11" s="23">
        <v>1818</v>
      </c>
      <c r="X11" s="23">
        <v>1608</v>
      </c>
      <c r="Y11" s="23">
        <v>1560</v>
      </c>
      <c r="Z11" s="23">
        <v>1560</v>
      </c>
      <c r="AA11" s="23">
        <v>1614</v>
      </c>
      <c r="AB11" s="31">
        <v>17943</v>
      </c>
      <c r="AC11" s="23">
        <v>1602</v>
      </c>
      <c r="AD11" s="23">
        <v>1602</v>
      </c>
      <c r="AE11" s="23">
        <v>1692</v>
      </c>
      <c r="AF11" s="23">
        <v>1555</v>
      </c>
      <c r="AG11" s="23">
        <v>1716</v>
      </c>
      <c r="AH11" s="23">
        <v>1590</v>
      </c>
      <c r="AI11" s="23">
        <v>1272</v>
      </c>
      <c r="AJ11" s="23">
        <v>1446</v>
      </c>
      <c r="AK11" s="23">
        <v>1272</v>
      </c>
      <c r="AL11" s="23"/>
      <c r="AM11" s="31">
        <v>13747</v>
      </c>
      <c r="AO11" s="23"/>
    </row>
    <row r="12" spans="1:41" s="24" customFormat="1" hidden="1">
      <c r="A12" s="18"/>
      <c r="B12" s="18" t="s">
        <v>27</v>
      </c>
      <c r="C12" s="23">
        <v>1386</v>
      </c>
      <c r="D12" s="23">
        <v>1260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v>15612</v>
      </c>
      <c r="P12" s="23">
        <v>1036</v>
      </c>
      <c r="Q12" s="23">
        <v>1344</v>
      </c>
      <c r="R12" s="23">
        <v>1572</v>
      </c>
      <c r="S12" s="23">
        <v>1440</v>
      </c>
      <c r="T12" s="23">
        <v>1452</v>
      </c>
      <c r="U12" s="23">
        <v>1410</v>
      </c>
      <c r="V12" s="23">
        <v>1308</v>
      </c>
      <c r="W12" s="23">
        <v>1590</v>
      </c>
      <c r="X12" s="23">
        <v>1446</v>
      </c>
      <c r="Y12" s="23">
        <v>1332</v>
      </c>
      <c r="Z12" s="23">
        <v>1230</v>
      </c>
      <c r="AA12" s="23">
        <v>1416</v>
      </c>
      <c r="AB12" s="31">
        <v>16648</v>
      </c>
      <c r="AC12" s="23">
        <v>1326</v>
      </c>
      <c r="AD12" s="23">
        <v>1326</v>
      </c>
      <c r="AE12" s="23">
        <v>1512</v>
      </c>
      <c r="AF12" s="23">
        <v>1386</v>
      </c>
      <c r="AG12" s="23">
        <v>1488</v>
      </c>
      <c r="AH12" s="23">
        <v>1344</v>
      </c>
      <c r="AI12" s="23">
        <v>1350</v>
      </c>
      <c r="AJ12" s="23">
        <v>1590</v>
      </c>
      <c r="AK12" s="23">
        <v>1356</v>
      </c>
      <c r="AL12" s="23"/>
      <c r="AM12" s="31">
        <v>12678</v>
      </c>
      <c r="AO12" s="23"/>
    </row>
    <row r="13" spans="1:41" s="24" customFormat="1" hidden="1">
      <c r="A13" s="18"/>
      <c r="B13" s="18" t="s">
        <v>28</v>
      </c>
      <c r="C13" s="23">
        <v>1484</v>
      </c>
      <c r="D13" s="23">
        <v>1470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v>17927</v>
      </c>
      <c r="P13" s="23">
        <v>1011</v>
      </c>
      <c r="Q13" s="23">
        <v>1281</v>
      </c>
      <c r="R13" s="23">
        <v>1673</v>
      </c>
      <c r="S13" s="23">
        <v>1694</v>
      </c>
      <c r="T13" s="23">
        <v>1659</v>
      </c>
      <c r="U13" s="23">
        <v>1652</v>
      </c>
      <c r="V13" s="23">
        <v>1491</v>
      </c>
      <c r="W13" s="23">
        <v>1855</v>
      </c>
      <c r="X13" s="23">
        <v>1694</v>
      </c>
      <c r="Y13" s="23">
        <v>1596</v>
      </c>
      <c r="Z13" s="23">
        <v>1456</v>
      </c>
      <c r="AA13" s="23">
        <v>1666</v>
      </c>
      <c r="AB13" s="31">
        <v>18798</v>
      </c>
      <c r="AC13" s="23">
        <v>1568</v>
      </c>
      <c r="AD13" s="23">
        <v>1526</v>
      </c>
      <c r="AE13" s="23">
        <v>1785</v>
      </c>
      <c r="AF13" s="23">
        <v>1600</v>
      </c>
      <c r="AG13" s="23">
        <v>1827</v>
      </c>
      <c r="AH13" s="23">
        <v>1638</v>
      </c>
      <c r="AI13" s="23">
        <v>1617</v>
      </c>
      <c r="AJ13" s="23">
        <v>1876</v>
      </c>
      <c r="AK13" s="23">
        <v>1659</v>
      </c>
      <c r="AL13" s="23"/>
      <c r="AM13" s="31">
        <v>15096</v>
      </c>
      <c r="AO13" s="23"/>
    </row>
    <row r="14" spans="1:41" s="24" customFormat="1" hidden="1">
      <c r="A14" s="18"/>
      <c r="B14" s="18" t="s">
        <v>29</v>
      </c>
      <c r="C14" s="23">
        <v>628</v>
      </c>
      <c r="D14" s="23">
        <v>525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v>6598</v>
      </c>
      <c r="P14" s="23">
        <v>434</v>
      </c>
      <c r="Q14" s="23">
        <v>555</v>
      </c>
      <c r="R14" s="23">
        <v>665</v>
      </c>
      <c r="S14" s="23">
        <v>605</v>
      </c>
      <c r="T14" s="23">
        <v>600</v>
      </c>
      <c r="U14" s="23">
        <v>628</v>
      </c>
      <c r="V14" s="23">
        <v>763</v>
      </c>
      <c r="W14" s="23">
        <v>931</v>
      </c>
      <c r="X14" s="23">
        <v>826</v>
      </c>
      <c r="Y14" s="23">
        <v>756</v>
      </c>
      <c r="Z14" s="23">
        <v>700</v>
      </c>
      <c r="AA14" s="23">
        <v>840</v>
      </c>
      <c r="AB14" s="31">
        <v>8333</v>
      </c>
      <c r="AC14" s="23">
        <v>784</v>
      </c>
      <c r="AD14" s="23">
        <v>784</v>
      </c>
      <c r="AE14" s="23">
        <v>896</v>
      </c>
      <c r="AF14" s="23">
        <v>832</v>
      </c>
      <c r="AG14" s="23">
        <v>875</v>
      </c>
      <c r="AH14" s="23">
        <v>812</v>
      </c>
      <c r="AI14" s="23">
        <v>763</v>
      </c>
      <c r="AJ14" s="23">
        <v>917</v>
      </c>
      <c r="AK14" s="23">
        <v>770</v>
      </c>
      <c r="AL14" s="23"/>
      <c r="AM14" s="31">
        <v>7433</v>
      </c>
      <c r="AO14" s="23"/>
    </row>
    <row r="15" spans="1:41" s="24" customFormat="1" hidden="1">
      <c r="A15" s="18"/>
      <c r="B15" s="18" t="s">
        <v>31</v>
      </c>
      <c r="C15" s="23">
        <v>2327</v>
      </c>
      <c r="D15" s="23">
        <v>2163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v>26442</v>
      </c>
      <c r="P15" s="23">
        <v>1770</v>
      </c>
      <c r="Q15" s="23">
        <v>2212</v>
      </c>
      <c r="R15" s="23">
        <v>2688</v>
      </c>
      <c r="S15" s="23">
        <v>2408</v>
      </c>
      <c r="T15" s="23">
        <v>2247</v>
      </c>
      <c r="U15" s="23">
        <v>2373</v>
      </c>
      <c r="V15" s="23">
        <v>2611</v>
      </c>
      <c r="W15" s="23">
        <v>3101</v>
      </c>
      <c r="X15" s="23">
        <v>2814</v>
      </c>
      <c r="Y15" s="23">
        <v>2695</v>
      </c>
      <c r="Z15" s="23">
        <v>2534</v>
      </c>
      <c r="AA15" s="23">
        <v>2772</v>
      </c>
      <c r="AB15" s="31">
        <v>30344</v>
      </c>
      <c r="AC15" s="23">
        <v>2716</v>
      </c>
      <c r="AD15" s="23">
        <v>2660</v>
      </c>
      <c r="AE15" s="23">
        <v>2898</v>
      </c>
      <c r="AF15" s="23">
        <v>2627</v>
      </c>
      <c r="AG15" s="23">
        <v>2891</v>
      </c>
      <c r="AH15" s="23">
        <v>2989</v>
      </c>
      <c r="AI15" s="23">
        <v>3157</v>
      </c>
      <c r="AJ15" s="23">
        <v>3598</v>
      </c>
      <c r="AK15" s="23">
        <v>3171</v>
      </c>
      <c r="AL15" s="23"/>
      <c r="AM15" s="31">
        <v>26707</v>
      </c>
      <c r="AO15" s="23"/>
    </row>
    <row r="16" spans="1:41" s="24" customFormat="1" hidden="1">
      <c r="A16" s="18"/>
      <c r="B16" s="18" t="s">
        <v>32</v>
      </c>
      <c r="C16" s="23">
        <v>1933</v>
      </c>
      <c r="D16" s="23">
        <v>1631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1">
        <v>20017</v>
      </c>
      <c r="P16" s="23">
        <v>1330</v>
      </c>
      <c r="Q16" s="23">
        <v>1666</v>
      </c>
      <c r="R16" s="23">
        <v>2054</v>
      </c>
      <c r="S16" s="23">
        <v>1826</v>
      </c>
      <c r="T16" s="23">
        <v>1674</v>
      </c>
      <c r="U16" s="23">
        <v>1665</v>
      </c>
      <c r="V16" s="23">
        <v>1684</v>
      </c>
      <c r="W16" s="23">
        <v>1995</v>
      </c>
      <c r="X16" s="23">
        <v>1817</v>
      </c>
      <c r="Y16" s="23">
        <v>1705</v>
      </c>
      <c r="Z16" s="23">
        <v>1587</v>
      </c>
      <c r="AA16" s="23">
        <v>1782</v>
      </c>
      <c r="AB16" s="31">
        <v>20876</v>
      </c>
      <c r="AC16" s="23">
        <v>1788</v>
      </c>
      <c r="AD16" s="23">
        <v>1701</v>
      </c>
      <c r="AE16" s="23">
        <v>1879</v>
      </c>
      <c r="AF16" s="23">
        <v>1697</v>
      </c>
      <c r="AG16" s="23">
        <v>1861</v>
      </c>
      <c r="AH16" s="23">
        <v>1413</v>
      </c>
      <c r="AI16" s="31"/>
      <c r="AJ16" s="31"/>
      <c r="AK16" s="31"/>
      <c r="AL16" s="31"/>
      <c r="AM16" s="31">
        <v>10339</v>
      </c>
      <c r="AO16" s="23"/>
    </row>
    <row r="17" spans="1:41" s="24" customFormat="1" hidden="1">
      <c r="A17" s="18"/>
      <c r="B17" s="18" t="s">
        <v>33</v>
      </c>
      <c r="C17" s="23">
        <v>2447</v>
      </c>
      <c r="D17" s="23">
        <v>2232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1">
        <v>28679</v>
      </c>
      <c r="P17" s="23">
        <v>1908</v>
      </c>
      <c r="Q17" s="23">
        <v>2498</v>
      </c>
      <c r="R17" s="23">
        <v>3008</v>
      </c>
      <c r="S17" s="23">
        <v>2537</v>
      </c>
      <c r="T17" s="23">
        <v>2360</v>
      </c>
      <c r="U17" s="23">
        <v>2432</v>
      </c>
      <c r="V17" s="23">
        <v>2578</v>
      </c>
      <c r="W17" s="23">
        <v>2912</v>
      </c>
      <c r="X17" s="23">
        <v>2667</v>
      </c>
      <c r="Y17" s="23">
        <v>2478</v>
      </c>
      <c r="Z17" s="23">
        <v>2278</v>
      </c>
      <c r="AA17" s="23">
        <v>2565</v>
      </c>
      <c r="AB17" s="31">
        <v>30356</v>
      </c>
      <c r="AC17" s="23">
        <v>2465</v>
      </c>
      <c r="AD17" s="23">
        <v>2470</v>
      </c>
      <c r="AE17" s="23">
        <v>2804</v>
      </c>
      <c r="AF17" s="23">
        <v>2580</v>
      </c>
      <c r="AG17" s="23">
        <v>2775</v>
      </c>
      <c r="AH17" s="23">
        <v>2101</v>
      </c>
      <c r="AI17" s="31"/>
      <c r="AJ17" s="31"/>
      <c r="AK17" s="31"/>
      <c r="AL17" s="31"/>
      <c r="AM17" s="31">
        <v>15195</v>
      </c>
      <c r="AO17" s="23"/>
    </row>
    <row r="18" spans="1:41" s="24" customFormat="1" hidden="1">
      <c r="A18" s="18"/>
      <c r="B18" s="18" t="s">
        <v>34</v>
      </c>
      <c r="C18" s="23">
        <v>3053</v>
      </c>
      <c r="D18" s="23">
        <v>385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1">
        <v>27805</v>
      </c>
      <c r="P18" s="23">
        <v>2487</v>
      </c>
      <c r="Q18" s="23">
        <v>4529</v>
      </c>
      <c r="R18" s="23">
        <v>3570</v>
      </c>
      <c r="S18" s="23">
        <v>1960</v>
      </c>
      <c r="T18" s="23">
        <v>1876</v>
      </c>
      <c r="U18" s="23">
        <v>3500</v>
      </c>
      <c r="V18" s="23">
        <v>6402</v>
      </c>
      <c r="W18" s="23">
        <v>7701</v>
      </c>
      <c r="X18" s="23">
        <v>7371</v>
      </c>
      <c r="Y18" s="23">
        <v>6732</v>
      </c>
      <c r="Z18" s="23">
        <v>5397</v>
      </c>
      <c r="AA18" s="23">
        <v>8493</v>
      </c>
      <c r="AB18" s="31">
        <v>60235</v>
      </c>
      <c r="AC18" s="23">
        <v>9021</v>
      </c>
      <c r="AD18" s="23">
        <v>8892</v>
      </c>
      <c r="AE18" s="23">
        <v>10164</v>
      </c>
      <c r="AF18" s="23">
        <v>8792</v>
      </c>
      <c r="AG18" s="23">
        <v>9915</v>
      </c>
      <c r="AH18" s="23">
        <v>9720</v>
      </c>
      <c r="AI18" s="23">
        <v>9150</v>
      </c>
      <c r="AJ18" s="23">
        <v>10590</v>
      </c>
      <c r="AK18" s="23">
        <v>9321</v>
      </c>
      <c r="AL18" s="23"/>
      <c r="AM18" s="31">
        <v>85565</v>
      </c>
      <c r="AO18" s="23"/>
    </row>
    <row r="19" spans="1:41" s="24" customFormat="1" hidden="1">
      <c r="A19" s="18"/>
      <c r="B19" s="18" t="s">
        <v>35</v>
      </c>
      <c r="C19" s="23">
        <v>309</v>
      </c>
      <c r="D19" s="23">
        <v>57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1">
        <v>2589</v>
      </c>
      <c r="P19" s="23">
        <v>335</v>
      </c>
      <c r="Q19" s="23">
        <v>507</v>
      </c>
      <c r="R19" s="23">
        <v>444</v>
      </c>
      <c r="S19" s="23">
        <v>519</v>
      </c>
      <c r="T19" s="23">
        <v>399</v>
      </c>
      <c r="U19" s="23">
        <v>745</v>
      </c>
      <c r="V19" s="23">
        <v>1314</v>
      </c>
      <c r="W19" s="23">
        <v>1532</v>
      </c>
      <c r="X19" s="23">
        <v>1054</v>
      </c>
      <c r="Y19" s="23">
        <v>924</v>
      </c>
      <c r="Z19" s="23">
        <v>882</v>
      </c>
      <c r="AA19" s="23">
        <v>1370</v>
      </c>
      <c r="AB19" s="31">
        <v>10058</v>
      </c>
      <c r="AC19" s="23">
        <v>1466</v>
      </c>
      <c r="AD19" s="23">
        <v>1530</v>
      </c>
      <c r="AE19" s="23">
        <v>1674</v>
      </c>
      <c r="AF19" s="23">
        <v>1446</v>
      </c>
      <c r="AG19" s="23">
        <v>1704</v>
      </c>
      <c r="AH19" s="23">
        <v>1532</v>
      </c>
      <c r="AI19" s="23">
        <v>1544</v>
      </c>
      <c r="AJ19" s="23">
        <v>1820</v>
      </c>
      <c r="AK19" s="23">
        <v>1568</v>
      </c>
      <c r="AL19" s="23"/>
      <c r="AM19" s="31">
        <v>14284</v>
      </c>
      <c r="AO19" s="23"/>
    </row>
    <row r="20" spans="1:41" s="24" customFormat="1" hidden="1">
      <c r="A20" s="18"/>
      <c r="B20" s="18" t="s">
        <v>17</v>
      </c>
      <c r="C20" s="23">
        <v>1010</v>
      </c>
      <c r="D20" s="23">
        <v>960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v>11995</v>
      </c>
      <c r="P20" s="23">
        <v>810</v>
      </c>
      <c r="Q20" s="23">
        <v>990</v>
      </c>
      <c r="R20" s="23">
        <v>1220</v>
      </c>
      <c r="S20" s="23">
        <v>1095</v>
      </c>
      <c r="T20" s="23">
        <v>1075</v>
      </c>
      <c r="U20" s="23">
        <v>1005</v>
      </c>
      <c r="V20" s="23">
        <v>1030</v>
      </c>
      <c r="W20" s="23">
        <v>1230</v>
      </c>
      <c r="X20" s="23">
        <v>1090</v>
      </c>
      <c r="Y20" s="23">
        <v>1070</v>
      </c>
      <c r="Z20" s="23">
        <v>930</v>
      </c>
      <c r="AA20" s="23">
        <v>1060</v>
      </c>
      <c r="AB20" s="31">
        <v>12660</v>
      </c>
      <c r="AC20" s="23">
        <v>925</v>
      </c>
      <c r="AD20" s="23">
        <v>990</v>
      </c>
      <c r="AE20" s="23">
        <v>1175</v>
      </c>
      <c r="AF20" s="23">
        <v>1026</v>
      </c>
      <c r="AG20" s="23">
        <v>1145</v>
      </c>
      <c r="AH20" s="23">
        <v>1120</v>
      </c>
      <c r="AI20" s="23">
        <v>1070</v>
      </c>
      <c r="AJ20" s="23">
        <v>1225</v>
      </c>
      <c r="AK20" s="23">
        <v>1055</v>
      </c>
      <c r="AL20" s="23"/>
      <c r="AM20" s="31">
        <v>9731</v>
      </c>
      <c r="AO20" s="23"/>
    </row>
    <row r="21" spans="1:41" s="24" customFormat="1" hidden="1">
      <c r="A21" s="18"/>
      <c r="B21" s="18" t="s">
        <v>18</v>
      </c>
      <c r="C21" s="23">
        <v>3078</v>
      </c>
      <c r="D21" s="23">
        <v>2988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v>43770</v>
      </c>
      <c r="P21" s="23">
        <v>3248</v>
      </c>
      <c r="Q21" s="23">
        <v>3822</v>
      </c>
      <c r="R21" s="23">
        <v>4638</v>
      </c>
      <c r="S21" s="23">
        <v>4284</v>
      </c>
      <c r="T21" s="23">
        <v>4122</v>
      </c>
      <c r="U21" s="23">
        <v>4200</v>
      </c>
      <c r="V21" s="23">
        <v>3972</v>
      </c>
      <c r="W21" s="23">
        <v>4446</v>
      </c>
      <c r="X21" s="23">
        <v>4134</v>
      </c>
      <c r="Y21" s="23">
        <v>4086</v>
      </c>
      <c r="Z21" s="23">
        <v>3876</v>
      </c>
      <c r="AA21" s="23">
        <v>4062</v>
      </c>
      <c r="AB21" s="31">
        <v>49064</v>
      </c>
      <c r="AC21" s="23">
        <v>4068</v>
      </c>
      <c r="AD21" s="23">
        <v>4044</v>
      </c>
      <c r="AE21" s="23">
        <v>4368</v>
      </c>
      <c r="AF21" s="23">
        <v>3947</v>
      </c>
      <c r="AG21" s="23">
        <v>4452</v>
      </c>
      <c r="AH21" s="23">
        <v>4230</v>
      </c>
      <c r="AI21" s="23">
        <v>3702</v>
      </c>
      <c r="AJ21" s="23">
        <v>4422</v>
      </c>
      <c r="AK21" s="23">
        <v>3804</v>
      </c>
      <c r="AL21" s="23"/>
      <c r="AM21" s="31">
        <v>37037</v>
      </c>
      <c r="AO21" s="23"/>
    </row>
    <row r="22" spans="1:41" s="24" customFormat="1" hidden="1">
      <c r="A22" s="18"/>
      <c r="B22" s="18" t="s">
        <v>15</v>
      </c>
      <c r="C22" s="23">
        <v>7257</v>
      </c>
      <c r="D22" s="23">
        <v>6406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1">
        <v>77600</v>
      </c>
      <c r="P22" s="23">
        <v>5744</v>
      </c>
      <c r="Q22" s="23">
        <v>6406</v>
      </c>
      <c r="R22" s="23">
        <v>7590</v>
      </c>
      <c r="S22" s="23">
        <v>6878</v>
      </c>
      <c r="T22" s="23">
        <v>6801</v>
      </c>
      <c r="U22" s="23">
        <v>7078</v>
      </c>
      <c r="V22" s="23">
        <v>9164</v>
      </c>
      <c r="W22" s="23">
        <v>9790</v>
      </c>
      <c r="X22" s="23">
        <v>9202</v>
      </c>
      <c r="Y22" s="23">
        <v>9283</v>
      </c>
      <c r="Z22" s="23">
        <v>8116</v>
      </c>
      <c r="AA22" s="23">
        <v>9368</v>
      </c>
      <c r="AB22" s="31">
        <v>95765</v>
      </c>
      <c r="AC22" s="23">
        <v>9366</v>
      </c>
      <c r="AD22" s="23">
        <v>8810</v>
      </c>
      <c r="AE22" s="23">
        <v>9940</v>
      </c>
      <c r="AF22" s="23">
        <v>9301</v>
      </c>
      <c r="AG22" s="23">
        <v>9558</v>
      </c>
      <c r="AH22" s="23">
        <v>9212</v>
      </c>
      <c r="AI22" s="23">
        <v>9680</v>
      </c>
      <c r="AJ22" s="23">
        <v>9730</v>
      </c>
      <c r="AK22" s="23">
        <v>9394</v>
      </c>
      <c r="AL22" s="23"/>
      <c r="AM22" s="31">
        <v>84991</v>
      </c>
      <c r="AO22" s="23"/>
    </row>
    <row r="23" spans="1:41" s="24" customFormat="1" hidden="1">
      <c r="A23" s="18"/>
      <c r="B23" s="18" t="s">
        <v>16</v>
      </c>
      <c r="C23" s="23">
        <v>9179</v>
      </c>
      <c r="D23" s="23">
        <v>8533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1">
        <v>100694</v>
      </c>
      <c r="P23" s="23">
        <v>8308</v>
      </c>
      <c r="Q23" s="23">
        <v>8323</v>
      </c>
      <c r="R23" s="23">
        <v>9554</v>
      </c>
      <c r="S23" s="23">
        <v>9034</v>
      </c>
      <c r="T23" s="23">
        <v>8965</v>
      </c>
      <c r="U23" s="23">
        <v>8726</v>
      </c>
      <c r="V23" s="23">
        <v>9103</v>
      </c>
      <c r="W23" s="23">
        <v>9550</v>
      </c>
      <c r="X23" s="23">
        <v>9015</v>
      </c>
      <c r="Y23" s="23">
        <v>9232</v>
      </c>
      <c r="Z23" s="23">
        <v>7743</v>
      </c>
      <c r="AA23" s="23">
        <v>8950</v>
      </c>
      <c r="AB23" s="31">
        <v>106829</v>
      </c>
      <c r="AC23" s="23">
        <v>9206</v>
      </c>
      <c r="AD23" s="23">
        <v>8629</v>
      </c>
      <c r="AE23" s="23">
        <v>9428</v>
      </c>
      <c r="AF23" s="23">
        <v>9132</v>
      </c>
      <c r="AG23" s="23">
        <v>9368</v>
      </c>
      <c r="AH23" s="23">
        <v>8887</v>
      </c>
      <c r="AI23" s="23">
        <v>9563</v>
      </c>
      <c r="AJ23" s="23">
        <v>9545</v>
      </c>
      <c r="AK23" s="23">
        <v>9142</v>
      </c>
      <c r="AL23" s="23"/>
      <c r="AM23" s="31">
        <v>82900</v>
      </c>
      <c r="AO23" s="23"/>
    </row>
    <row r="24" spans="1:41" s="24" customFormat="1" hidden="1">
      <c r="A24" s="18"/>
      <c r="B24" s="18" t="s">
        <v>30</v>
      </c>
      <c r="C24" s="23">
        <v>24217</v>
      </c>
      <c r="D24" s="23">
        <v>22456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1">
        <v>268358</v>
      </c>
      <c r="P24" s="23">
        <v>21629</v>
      </c>
      <c r="Q24" s="23">
        <v>23031</v>
      </c>
      <c r="R24" s="23">
        <v>26721</v>
      </c>
      <c r="S24" s="23">
        <v>25668</v>
      </c>
      <c r="T24" s="23">
        <v>24120</v>
      </c>
      <c r="U24" s="23">
        <v>20259</v>
      </c>
      <c r="V24" s="23">
        <v>24408</v>
      </c>
      <c r="W24" s="23">
        <v>26415</v>
      </c>
      <c r="X24" s="23">
        <v>24831</v>
      </c>
      <c r="Y24" s="23">
        <v>24733</v>
      </c>
      <c r="Z24" s="23">
        <v>22189</v>
      </c>
      <c r="AA24" s="23">
        <v>24524</v>
      </c>
      <c r="AB24" s="31">
        <v>289545</v>
      </c>
      <c r="AC24" s="23">
        <v>21978</v>
      </c>
      <c r="AD24" s="23">
        <v>21496</v>
      </c>
      <c r="AE24" s="23">
        <v>24947</v>
      </c>
      <c r="AF24" s="23">
        <v>23441</v>
      </c>
      <c r="AG24" s="23">
        <v>25313</v>
      </c>
      <c r="AH24" s="23">
        <v>24155</v>
      </c>
      <c r="AI24" s="23">
        <v>23392</v>
      </c>
      <c r="AJ24" s="23">
        <v>24829</v>
      </c>
      <c r="AK24" s="23">
        <v>22331</v>
      </c>
      <c r="AL24" s="23"/>
      <c r="AM24" s="31">
        <v>211882</v>
      </c>
      <c r="AO24" s="23"/>
    </row>
    <row r="25" spans="1:41" hidden="1">
      <c r="B25" s="26" t="s">
        <v>36</v>
      </c>
      <c r="C25" s="28">
        <f>SUM(C4:C24)</f>
        <v>70213</v>
      </c>
      <c r="D25" s="28">
        <f>SUM(D4:D24)</f>
        <v>62097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40">
        <f t="shared" ref="O25:AB25" si="0">SUM(O4:O24)</f>
        <v>786116</v>
      </c>
      <c r="P25" s="28">
        <f t="shared" si="0"/>
        <v>59106</v>
      </c>
      <c r="Q25" s="28">
        <f t="shared" si="0"/>
        <v>68885</v>
      </c>
      <c r="R25" s="28">
        <f t="shared" si="0"/>
        <v>79630</v>
      </c>
      <c r="S25" s="28">
        <f t="shared" si="0"/>
        <v>72882</v>
      </c>
      <c r="T25" s="28">
        <f t="shared" si="0"/>
        <v>69922</v>
      </c>
      <c r="U25" s="28">
        <f t="shared" si="0"/>
        <v>68446</v>
      </c>
      <c r="V25" s="28">
        <f t="shared" si="0"/>
        <v>78317</v>
      </c>
      <c r="W25" s="28">
        <f t="shared" si="0"/>
        <v>87124</v>
      </c>
      <c r="X25" s="28">
        <f t="shared" si="0"/>
        <v>81053</v>
      </c>
      <c r="Y25" s="28">
        <f t="shared" si="0"/>
        <v>78975</v>
      </c>
      <c r="Z25" s="28">
        <f t="shared" si="0"/>
        <v>70319</v>
      </c>
      <c r="AA25" s="28">
        <f t="shared" si="0"/>
        <v>81678</v>
      </c>
      <c r="AB25" s="40">
        <f t="shared" si="0"/>
        <v>899643</v>
      </c>
      <c r="AC25" s="28">
        <f>SUM(AC4:AC24)</f>
        <v>78596</v>
      </c>
      <c r="AD25" s="28">
        <f t="shared" ref="AD25:AM25" si="1">SUM(AD4:AD24)</f>
        <v>77002</v>
      </c>
      <c r="AE25" s="28">
        <f t="shared" si="1"/>
        <v>87123</v>
      </c>
      <c r="AF25" s="28">
        <f t="shared" si="1"/>
        <v>79980</v>
      </c>
      <c r="AG25" s="28">
        <f t="shared" si="1"/>
        <v>86586</v>
      </c>
      <c r="AH25" s="28">
        <f t="shared" si="1"/>
        <v>81219</v>
      </c>
      <c r="AI25" s="28">
        <f t="shared" si="1"/>
        <v>73476</v>
      </c>
      <c r="AJ25" s="28">
        <f t="shared" si="1"/>
        <v>79958</v>
      </c>
      <c r="AK25" s="28">
        <f t="shared" si="1"/>
        <v>72135</v>
      </c>
      <c r="AL25" s="28"/>
      <c r="AM25" s="40">
        <f t="shared" si="1"/>
        <v>716075</v>
      </c>
    </row>
    <row r="26" spans="1:41" hidden="1"/>
    <row r="27" spans="1:41" hidden="1">
      <c r="B27" s="18" t="s">
        <v>38</v>
      </c>
    </row>
    <row r="28" spans="1:41" s="22" customFormat="1" hidden="1">
      <c r="B28" s="20"/>
      <c r="C28" s="21">
        <v>42005</v>
      </c>
      <c r="D28" s="21">
        <v>42036</v>
      </c>
      <c r="E28" s="21">
        <v>42064</v>
      </c>
      <c r="F28" s="21">
        <v>42095</v>
      </c>
      <c r="G28" s="21">
        <v>42125</v>
      </c>
      <c r="H28" s="21">
        <v>42156</v>
      </c>
      <c r="I28" s="21">
        <v>42186</v>
      </c>
      <c r="J28" s="21">
        <v>42217</v>
      </c>
      <c r="K28" s="21">
        <v>42248</v>
      </c>
      <c r="L28" s="21">
        <v>42278</v>
      </c>
      <c r="M28" s="21">
        <v>42309</v>
      </c>
      <c r="N28" s="21">
        <v>42339</v>
      </c>
      <c r="O28" s="39">
        <v>2015</v>
      </c>
      <c r="P28" s="21">
        <v>42370</v>
      </c>
      <c r="Q28" s="21">
        <v>42401</v>
      </c>
      <c r="R28" s="21">
        <v>42430</v>
      </c>
      <c r="S28" s="21">
        <v>42461</v>
      </c>
      <c r="T28" s="21">
        <v>42491</v>
      </c>
      <c r="U28" s="21">
        <v>42522</v>
      </c>
      <c r="V28" s="21">
        <v>42552</v>
      </c>
      <c r="W28" s="21">
        <v>42583</v>
      </c>
      <c r="X28" s="21">
        <v>42614</v>
      </c>
      <c r="Y28" s="21">
        <v>42644</v>
      </c>
      <c r="Z28" s="21">
        <v>42675</v>
      </c>
      <c r="AA28" s="21">
        <v>42705</v>
      </c>
      <c r="AB28" s="39">
        <v>2016</v>
      </c>
      <c r="AC28" s="21">
        <v>42736</v>
      </c>
      <c r="AD28" s="21">
        <v>42767</v>
      </c>
      <c r="AE28" s="21">
        <v>42795</v>
      </c>
      <c r="AF28" s="21">
        <v>42826</v>
      </c>
      <c r="AG28" s="21">
        <v>42856</v>
      </c>
      <c r="AH28" s="21">
        <v>42887</v>
      </c>
      <c r="AI28" s="21">
        <v>42917</v>
      </c>
      <c r="AJ28" s="21">
        <v>42948</v>
      </c>
      <c r="AK28" s="21">
        <v>42979</v>
      </c>
      <c r="AL28" s="21"/>
      <c r="AM28" s="39" t="s">
        <v>41</v>
      </c>
      <c r="AO28" s="32"/>
    </row>
    <row r="29" spans="1:41" hidden="1">
      <c r="B29" s="18" t="s">
        <v>23</v>
      </c>
      <c r="C29" s="23">
        <v>2177</v>
      </c>
      <c r="D29" s="19">
        <v>2075</v>
      </c>
      <c r="O29" s="31">
        <v>25816</v>
      </c>
      <c r="P29" s="23">
        <v>1722</v>
      </c>
      <c r="Q29" s="23">
        <v>2214</v>
      </c>
      <c r="R29" s="23">
        <v>2635</v>
      </c>
      <c r="S29" s="23">
        <v>2459</v>
      </c>
      <c r="T29" s="23">
        <v>2349</v>
      </c>
      <c r="U29" s="23">
        <v>2367</v>
      </c>
      <c r="V29" s="23">
        <v>2295</v>
      </c>
      <c r="W29" s="23">
        <v>2510</v>
      </c>
      <c r="X29" s="23">
        <v>2406</v>
      </c>
      <c r="Y29" s="23">
        <v>2278</v>
      </c>
      <c r="Z29" s="23">
        <v>2096</v>
      </c>
      <c r="AA29" s="23">
        <v>2379</v>
      </c>
      <c r="AB29" s="31">
        <v>27830</v>
      </c>
      <c r="AC29" s="23">
        <v>2158</v>
      </c>
      <c r="AD29" s="23">
        <v>2216</v>
      </c>
      <c r="AE29" s="23">
        <v>2506</v>
      </c>
      <c r="AF29" s="23">
        <v>2233</v>
      </c>
      <c r="AG29" s="23">
        <v>2443</v>
      </c>
      <c r="AH29" s="23">
        <v>1858</v>
      </c>
      <c r="AI29" s="31"/>
      <c r="AJ29" s="31"/>
      <c r="AK29" s="31"/>
      <c r="AL29" s="31"/>
      <c r="AM29" s="31">
        <v>13414</v>
      </c>
    </row>
    <row r="30" spans="1:41" hidden="1">
      <c r="B30" s="18" t="s">
        <v>24</v>
      </c>
      <c r="C30" s="23">
        <v>915</v>
      </c>
      <c r="D30" s="19">
        <v>919</v>
      </c>
      <c r="O30" s="31">
        <v>11429</v>
      </c>
      <c r="P30" s="23">
        <v>711</v>
      </c>
      <c r="Q30" s="23">
        <v>922</v>
      </c>
      <c r="R30" s="23">
        <v>1159</v>
      </c>
      <c r="S30" s="23">
        <v>1021</v>
      </c>
      <c r="T30" s="23">
        <v>1026</v>
      </c>
      <c r="U30" s="23">
        <v>1066</v>
      </c>
      <c r="V30" s="23">
        <v>1023</v>
      </c>
      <c r="W30" s="23">
        <v>1144</v>
      </c>
      <c r="X30" s="23">
        <v>1052</v>
      </c>
      <c r="Y30" s="23">
        <v>942</v>
      </c>
      <c r="Z30" s="23">
        <v>905</v>
      </c>
      <c r="AA30" s="23">
        <v>1035</v>
      </c>
      <c r="AB30" s="31">
        <v>12060</v>
      </c>
      <c r="AC30" s="23">
        <v>935</v>
      </c>
      <c r="AD30" s="23">
        <v>957</v>
      </c>
      <c r="AE30" s="23">
        <v>1096</v>
      </c>
      <c r="AF30" s="23">
        <v>976</v>
      </c>
      <c r="AG30" s="23">
        <v>1052</v>
      </c>
      <c r="AH30" s="23">
        <v>966</v>
      </c>
      <c r="AI30" s="23">
        <v>576</v>
      </c>
      <c r="AJ30" s="23">
        <v>630</v>
      </c>
      <c r="AK30" s="23">
        <v>550</v>
      </c>
      <c r="AL30" s="23"/>
      <c r="AM30" s="31">
        <v>7738</v>
      </c>
    </row>
    <row r="31" spans="1:41" hidden="1">
      <c r="B31" s="18" t="s">
        <v>25</v>
      </c>
      <c r="C31" s="23">
        <v>377</v>
      </c>
      <c r="D31" s="19">
        <v>368</v>
      </c>
      <c r="O31" s="31">
        <v>4662</v>
      </c>
      <c r="P31" s="23">
        <v>299</v>
      </c>
      <c r="Q31" s="23">
        <v>394</v>
      </c>
      <c r="R31" s="23">
        <v>475</v>
      </c>
      <c r="S31" s="23">
        <v>446</v>
      </c>
      <c r="T31" s="23">
        <v>434</v>
      </c>
      <c r="U31" s="23">
        <v>440</v>
      </c>
      <c r="V31" s="23">
        <v>408</v>
      </c>
      <c r="W31" s="23">
        <v>448</v>
      </c>
      <c r="X31" s="23">
        <v>422</v>
      </c>
      <c r="Y31" s="23">
        <v>397</v>
      </c>
      <c r="Z31" s="23">
        <v>362</v>
      </c>
      <c r="AA31" s="23">
        <v>413</v>
      </c>
      <c r="AB31" s="31">
        <v>4959</v>
      </c>
      <c r="AC31" s="23">
        <v>390</v>
      </c>
      <c r="AD31" s="23">
        <v>400</v>
      </c>
      <c r="AE31" s="23">
        <v>468</v>
      </c>
      <c r="AF31" s="23">
        <v>420</v>
      </c>
      <c r="AG31" s="23">
        <v>461</v>
      </c>
      <c r="AH31" s="23">
        <v>342</v>
      </c>
      <c r="AI31" s="31"/>
      <c r="AJ31" s="31"/>
      <c r="AK31" s="31"/>
      <c r="AL31" s="31"/>
      <c r="AM31" s="31">
        <v>2481</v>
      </c>
    </row>
    <row r="32" spans="1:41" hidden="1">
      <c r="B32" s="18" t="s">
        <v>19</v>
      </c>
      <c r="C32" s="23">
        <v>1449</v>
      </c>
      <c r="D32" s="19">
        <v>1393</v>
      </c>
      <c r="O32" s="31">
        <v>17211</v>
      </c>
      <c r="P32" s="23">
        <v>1160</v>
      </c>
      <c r="Q32" s="23">
        <v>1464</v>
      </c>
      <c r="R32" s="23">
        <v>1759</v>
      </c>
      <c r="S32" s="23">
        <v>1595</v>
      </c>
      <c r="T32" s="23">
        <v>1576</v>
      </c>
      <c r="U32" s="23">
        <v>1602</v>
      </c>
      <c r="V32" s="23">
        <v>1489</v>
      </c>
      <c r="W32" s="23">
        <v>1711</v>
      </c>
      <c r="X32" s="23">
        <v>1586</v>
      </c>
      <c r="Y32" s="23">
        <v>1595</v>
      </c>
      <c r="Z32" s="23">
        <v>1386</v>
      </c>
      <c r="AA32" s="23">
        <v>1546</v>
      </c>
      <c r="AB32" s="31">
        <v>18549</v>
      </c>
      <c r="AC32" s="23">
        <v>1521</v>
      </c>
      <c r="AD32" s="23">
        <v>1537</v>
      </c>
      <c r="AE32" s="23">
        <v>1708</v>
      </c>
      <c r="AF32" s="23">
        <v>1538</v>
      </c>
      <c r="AG32" s="23">
        <v>1682</v>
      </c>
      <c r="AH32" s="23">
        <v>1620</v>
      </c>
      <c r="AI32" s="23">
        <v>1515</v>
      </c>
      <c r="AJ32" s="23">
        <v>1781</v>
      </c>
      <c r="AK32" s="23">
        <v>1518</v>
      </c>
      <c r="AL32" s="23"/>
      <c r="AM32" s="31">
        <v>14420</v>
      </c>
    </row>
    <row r="33" spans="2:39" hidden="1">
      <c r="B33" s="18" t="s">
        <v>20</v>
      </c>
      <c r="C33" s="23">
        <v>1499</v>
      </c>
      <c r="D33" s="19">
        <v>1359</v>
      </c>
      <c r="O33" s="31">
        <v>17730</v>
      </c>
      <c r="P33" s="23">
        <v>1124</v>
      </c>
      <c r="Q33" s="23">
        <v>1503</v>
      </c>
      <c r="R33" s="23">
        <v>1864</v>
      </c>
      <c r="S33" s="23">
        <v>1710</v>
      </c>
      <c r="T33" s="23">
        <v>1658</v>
      </c>
      <c r="U33" s="23">
        <v>1656</v>
      </c>
      <c r="V33" s="23">
        <v>1636</v>
      </c>
      <c r="W33" s="23">
        <v>1847</v>
      </c>
      <c r="X33" s="23">
        <v>1683</v>
      </c>
      <c r="Y33" s="23">
        <v>1574</v>
      </c>
      <c r="Z33" s="23">
        <v>1406</v>
      </c>
      <c r="AA33" s="23">
        <v>1613</v>
      </c>
      <c r="AB33" s="31">
        <v>19354</v>
      </c>
      <c r="AC33" s="23">
        <v>1476</v>
      </c>
      <c r="AD33" s="23">
        <v>1483</v>
      </c>
      <c r="AE33" s="23">
        <v>1702</v>
      </c>
      <c r="AF33" s="23">
        <v>1575</v>
      </c>
      <c r="AG33" s="23">
        <v>1659</v>
      </c>
      <c r="AH33" s="23">
        <v>1594</v>
      </c>
      <c r="AI33" s="23">
        <v>1622</v>
      </c>
      <c r="AJ33" s="23">
        <v>1868</v>
      </c>
      <c r="AK33" s="23">
        <v>1655</v>
      </c>
      <c r="AL33" s="23"/>
      <c r="AM33" s="31">
        <v>14634</v>
      </c>
    </row>
    <row r="34" spans="2:39" hidden="1">
      <c r="B34" s="18" t="s">
        <v>21</v>
      </c>
      <c r="C34" s="23">
        <v>921</v>
      </c>
      <c r="D34" s="19">
        <v>853</v>
      </c>
      <c r="O34" s="31">
        <v>10900</v>
      </c>
      <c r="P34" s="23">
        <v>722</v>
      </c>
      <c r="Q34" s="23">
        <v>927</v>
      </c>
      <c r="R34" s="23">
        <v>1132</v>
      </c>
      <c r="S34" s="23">
        <v>980</v>
      </c>
      <c r="T34" s="23">
        <v>961</v>
      </c>
      <c r="U34" s="23">
        <v>973</v>
      </c>
      <c r="V34" s="23">
        <v>991</v>
      </c>
      <c r="W34" s="23">
        <v>1103</v>
      </c>
      <c r="X34" s="23">
        <v>1042</v>
      </c>
      <c r="Y34" s="23">
        <v>959</v>
      </c>
      <c r="Z34" s="23">
        <v>885</v>
      </c>
      <c r="AA34" s="23">
        <v>1002</v>
      </c>
      <c r="AB34" s="31">
        <v>11724</v>
      </c>
      <c r="AC34" s="23">
        <v>923</v>
      </c>
      <c r="AD34" s="23">
        <v>929</v>
      </c>
      <c r="AE34" s="23">
        <v>1072</v>
      </c>
      <c r="AF34" s="23">
        <v>946</v>
      </c>
      <c r="AG34" s="23">
        <v>1076</v>
      </c>
      <c r="AH34" s="23">
        <v>1023</v>
      </c>
      <c r="AI34" s="23">
        <v>974</v>
      </c>
      <c r="AJ34" s="23">
        <v>1139</v>
      </c>
      <c r="AK34" s="23">
        <v>1009</v>
      </c>
      <c r="AL34" s="23"/>
      <c r="AM34" s="31">
        <v>9091</v>
      </c>
    </row>
    <row r="35" spans="2:39" hidden="1">
      <c r="B35" s="18" t="s">
        <v>22</v>
      </c>
      <c r="C35" s="23">
        <v>1101</v>
      </c>
      <c r="D35" s="19">
        <v>1084</v>
      </c>
      <c r="O35" s="31">
        <v>13199</v>
      </c>
      <c r="P35" s="23">
        <v>850</v>
      </c>
      <c r="Q35" s="23">
        <v>1141</v>
      </c>
      <c r="R35" s="23">
        <v>1391</v>
      </c>
      <c r="S35" s="23">
        <v>1270</v>
      </c>
      <c r="T35" s="23">
        <v>1202</v>
      </c>
      <c r="U35" s="23">
        <v>1249</v>
      </c>
      <c r="V35" s="23">
        <v>1161</v>
      </c>
      <c r="W35" s="23">
        <v>1385</v>
      </c>
      <c r="X35" s="23">
        <v>1283</v>
      </c>
      <c r="Y35" s="23">
        <v>1143</v>
      </c>
      <c r="Z35" s="23">
        <v>1062</v>
      </c>
      <c r="AA35" s="23">
        <v>1197</v>
      </c>
      <c r="AB35" s="31">
        <v>14399</v>
      </c>
      <c r="AC35" s="23">
        <v>1110</v>
      </c>
      <c r="AD35" s="23">
        <v>1168</v>
      </c>
      <c r="AE35" s="23">
        <v>1266</v>
      </c>
      <c r="AF35" s="23">
        <v>1119</v>
      </c>
      <c r="AG35" s="23">
        <v>1277</v>
      </c>
      <c r="AH35" s="23">
        <v>1229</v>
      </c>
      <c r="AI35" s="23">
        <v>1206</v>
      </c>
      <c r="AJ35" s="23">
        <v>1409</v>
      </c>
      <c r="AK35" s="23">
        <v>1206</v>
      </c>
      <c r="AL35" s="23"/>
      <c r="AM35" s="31">
        <v>10990</v>
      </c>
    </row>
    <row r="36" spans="2:39" hidden="1">
      <c r="B36" s="18" t="s">
        <v>26</v>
      </c>
      <c r="C36" s="23">
        <v>979</v>
      </c>
      <c r="D36" s="19">
        <v>1002</v>
      </c>
      <c r="O36" s="31">
        <v>11784</v>
      </c>
      <c r="P36" s="23">
        <v>821</v>
      </c>
      <c r="Q36" s="23">
        <v>997</v>
      </c>
      <c r="R36" s="23">
        <v>1230</v>
      </c>
      <c r="S36" s="23">
        <v>1131</v>
      </c>
      <c r="T36" s="23">
        <v>1089</v>
      </c>
      <c r="U36" s="23">
        <v>1140</v>
      </c>
      <c r="V36" s="23">
        <v>1316</v>
      </c>
      <c r="W36" s="23">
        <v>1483</v>
      </c>
      <c r="X36" s="23">
        <v>1310</v>
      </c>
      <c r="Y36" s="23">
        <v>1265</v>
      </c>
      <c r="Z36" s="23">
        <v>1259</v>
      </c>
      <c r="AA36" s="23">
        <v>1305</v>
      </c>
      <c r="AB36" s="31">
        <v>14398</v>
      </c>
      <c r="AC36" s="23">
        <v>1302</v>
      </c>
      <c r="AD36" s="23">
        <v>1326</v>
      </c>
      <c r="AE36" s="23">
        <v>1382</v>
      </c>
      <c r="AF36" s="23">
        <v>1289</v>
      </c>
      <c r="AG36" s="23">
        <v>1407</v>
      </c>
      <c r="AH36" s="23">
        <v>1309</v>
      </c>
      <c r="AI36" s="23">
        <v>1036</v>
      </c>
      <c r="AJ36" s="23">
        <v>1170</v>
      </c>
      <c r="AK36" s="23">
        <v>1031</v>
      </c>
      <c r="AL36" s="23"/>
      <c r="AM36" s="31">
        <v>11252</v>
      </c>
    </row>
    <row r="37" spans="2:39" hidden="1">
      <c r="B37" s="18" t="s">
        <v>27</v>
      </c>
      <c r="C37" s="23">
        <v>1091</v>
      </c>
      <c r="D37" s="19">
        <v>991</v>
      </c>
      <c r="O37" s="31">
        <v>12437</v>
      </c>
      <c r="P37" s="23">
        <v>817</v>
      </c>
      <c r="Q37" s="23">
        <v>1084</v>
      </c>
      <c r="R37" s="23">
        <v>1273</v>
      </c>
      <c r="S37" s="23">
        <v>1160</v>
      </c>
      <c r="T37" s="23">
        <v>1170</v>
      </c>
      <c r="U37" s="23">
        <v>1128</v>
      </c>
      <c r="V37" s="23">
        <v>1072</v>
      </c>
      <c r="W37" s="23">
        <v>1310</v>
      </c>
      <c r="X37" s="23">
        <v>1180</v>
      </c>
      <c r="Y37" s="23">
        <v>1090</v>
      </c>
      <c r="Z37" s="23">
        <v>1005</v>
      </c>
      <c r="AA37" s="23">
        <v>1149</v>
      </c>
      <c r="AB37" s="31">
        <v>13498</v>
      </c>
      <c r="AC37" s="23">
        <v>1091</v>
      </c>
      <c r="AD37" s="23">
        <v>1093</v>
      </c>
      <c r="AE37" s="23">
        <v>1232</v>
      </c>
      <c r="AF37" s="23">
        <v>1145</v>
      </c>
      <c r="AG37" s="23">
        <v>1213</v>
      </c>
      <c r="AH37" s="23">
        <v>1072</v>
      </c>
      <c r="AI37" s="23">
        <v>1107</v>
      </c>
      <c r="AJ37" s="23">
        <v>1310</v>
      </c>
      <c r="AK37" s="23">
        <v>1118</v>
      </c>
      <c r="AL37" s="23"/>
      <c r="AM37" s="31">
        <v>10381</v>
      </c>
    </row>
    <row r="38" spans="2:39" hidden="1">
      <c r="B38" s="18" t="s">
        <v>28</v>
      </c>
      <c r="C38" s="23">
        <v>1154</v>
      </c>
      <c r="D38" s="19">
        <v>1162</v>
      </c>
      <c r="O38" s="31">
        <v>14413</v>
      </c>
      <c r="P38" s="23">
        <v>830</v>
      </c>
      <c r="Q38" s="23">
        <v>1040</v>
      </c>
      <c r="R38" s="23">
        <v>1363</v>
      </c>
      <c r="S38" s="23">
        <v>1368</v>
      </c>
      <c r="T38" s="23">
        <v>1350</v>
      </c>
      <c r="U38" s="23">
        <v>1362</v>
      </c>
      <c r="V38" s="23">
        <v>1240</v>
      </c>
      <c r="W38" s="23">
        <v>1544</v>
      </c>
      <c r="X38" s="23">
        <v>1406</v>
      </c>
      <c r="Y38" s="23">
        <v>1334</v>
      </c>
      <c r="Z38" s="23">
        <v>1209</v>
      </c>
      <c r="AA38" s="23">
        <v>1372</v>
      </c>
      <c r="AB38" s="31">
        <v>15476</v>
      </c>
      <c r="AC38" s="23">
        <v>1312</v>
      </c>
      <c r="AD38" s="23">
        <v>1269</v>
      </c>
      <c r="AE38" s="23">
        <v>1490</v>
      </c>
      <c r="AF38" s="23">
        <v>1342</v>
      </c>
      <c r="AG38" s="23">
        <v>1508</v>
      </c>
      <c r="AH38" s="23">
        <v>1356</v>
      </c>
      <c r="AI38" s="23">
        <v>1342</v>
      </c>
      <c r="AJ38" s="23">
        <v>1534</v>
      </c>
      <c r="AK38" s="23">
        <v>1377</v>
      </c>
      <c r="AL38" s="23"/>
      <c r="AM38" s="31">
        <v>12530</v>
      </c>
    </row>
    <row r="39" spans="2:39" hidden="1">
      <c r="B39" s="18" t="s">
        <v>29</v>
      </c>
      <c r="C39" s="23">
        <v>444</v>
      </c>
      <c r="D39" s="19">
        <v>418</v>
      </c>
      <c r="O39" s="31">
        <v>5133</v>
      </c>
      <c r="P39" s="23">
        <v>338</v>
      </c>
      <c r="Q39" s="23">
        <v>439</v>
      </c>
      <c r="R39" s="23">
        <v>522</v>
      </c>
      <c r="S39" s="23">
        <v>482</v>
      </c>
      <c r="T39" s="23">
        <v>468</v>
      </c>
      <c r="U39" s="23">
        <v>502</v>
      </c>
      <c r="V39" s="23">
        <v>614</v>
      </c>
      <c r="W39" s="23">
        <v>787</v>
      </c>
      <c r="X39" s="23">
        <v>695</v>
      </c>
      <c r="Y39" s="23">
        <v>641</v>
      </c>
      <c r="Z39" s="23">
        <v>592</v>
      </c>
      <c r="AA39" s="23">
        <v>688</v>
      </c>
      <c r="AB39" s="31">
        <v>6792</v>
      </c>
      <c r="AC39" s="23">
        <v>661</v>
      </c>
      <c r="AD39" s="23">
        <v>663</v>
      </c>
      <c r="AE39" s="23">
        <v>756</v>
      </c>
      <c r="AF39" s="23">
        <v>714</v>
      </c>
      <c r="AG39" s="23">
        <v>750</v>
      </c>
      <c r="AH39" s="23">
        <v>694</v>
      </c>
      <c r="AI39" s="23">
        <v>649</v>
      </c>
      <c r="AJ39" s="23">
        <v>776</v>
      </c>
      <c r="AK39" s="23">
        <v>649</v>
      </c>
      <c r="AL39" s="23"/>
      <c r="AM39" s="31">
        <v>6312</v>
      </c>
    </row>
    <row r="40" spans="2:39" hidden="1">
      <c r="B40" s="18" t="s">
        <v>31</v>
      </c>
      <c r="C40" s="23">
        <v>1950</v>
      </c>
      <c r="D40" s="19">
        <v>1828</v>
      </c>
      <c r="O40" s="31">
        <v>22345</v>
      </c>
      <c r="P40" s="23">
        <v>1505</v>
      </c>
      <c r="Q40" s="23">
        <v>1875</v>
      </c>
      <c r="R40" s="23">
        <v>2287</v>
      </c>
      <c r="S40" s="23">
        <v>2061</v>
      </c>
      <c r="T40" s="23">
        <v>1919</v>
      </c>
      <c r="U40" s="23">
        <v>2013</v>
      </c>
      <c r="V40" s="23">
        <v>2234</v>
      </c>
      <c r="W40" s="23">
        <v>2632</v>
      </c>
      <c r="X40" s="23">
        <v>2400</v>
      </c>
      <c r="Y40" s="23">
        <v>2288</v>
      </c>
      <c r="Z40" s="23">
        <v>2161</v>
      </c>
      <c r="AA40" s="23">
        <v>2363</v>
      </c>
      <c r="AB40" s="31">
        <v>25840</v>
      </c>
      <c r="AC40" s="23">
        <v>2310</v>
      </c>
      <c r="AD40" s="23">
        <v>2264</v>
      </c>
      <c r="AE40" s="23">
        <v>2471</v>
      </c>
      <c r="AF40" s="23">
        <v>2242</v>
      </c>
      <c r="AG40" s="23">
        <v>2464</v>
      </c>
      <c r="AH40" s="23">
        <v>2537</v>
      </c>
      <c r="AI40" s="23">
        <v>2694</v>
      </c>
      <c r="AJ40" s="23">
        <v>3060</v>
      </c>
      <c r="AK40" s="23">
        <v>2680</v>
      </c>
      <c r="AL40" s="23"/>
      <c r="AM40" s="31">
        <v>22722</v>
      </c>
    </row>
    <row r="41" spans="2:39" hidden="1">
      <c r="B41" s="18" t="s">
        <v>32</v>
      </c>
      <c r="C41" s="23">
        <v>1447</v>
      </c>
      <c r="D41" s="19">
        <v>1349</v>
      </c>
      <c r="O41" s="31">
        <v>16620</v>
      </c>
      <c r="P41" s="23">
        <v>1110</v>
      </c>
      <c r="Q41" s="23">
        <v>1382</v>
      </c>
      <c r="R41" s="23">
        <v>1676</v>
      </c>
      <c r="S41" s="23">
        <v>1469</v>
      </c>
      <c r="T41" s="23">
        <v>1345</v>
      </c>
      <c r="U41" s="23">
        <v>1370</v>
      </c>
      <c r="V41" s="23">
        <v>1397</v>
      </c>
      <c r="W41" s="23">
        <v>1613</v>
      </c>
      <c r="X41" s="23">
        <v>1501</v>
      </c>
      <c r="Y41" s="23">
        <v>1393</v>
      </c>
      <c r="Z41" s="23">
        <v>1335</v>
      </c>
      <c r="AA41" s="23">
        <v>1505</v>
      </c>
      <c r="AB41" s="31">
        <v>17173</v>
      </c>
      <c r="AC41" s="23">
        <v>1512</v>
      </c>
      <c r="AD41" s="23">
        <v>1422</v>
      </c>
      <c r="AE41" s="23">
        <v>1576</v>
      </c>
      <c r="AF41" s="23">
        <v>1457</v>
      </c>
      <c r="AG41" s="23">
        <v>1551</v>
      </c>
      <c r="AH41" s="23">
        <v>1183</v>
      </c>
      <c r="AI41" s="31"/>
      <c r="AJ41" s="31"/>
      <c r="AK41" s="31"/>
      <c r="AL41" s="31"/>
      <c r="AM41" s="31">
        <v>8701</v>
      </c>
    </row>
    <row r="42" spans="2:39" hidden="1">
      <c r="B42" s="18" t="s">
        <v>33</v>
      </c>
      <c r="C42" s="23">
        <v>1743</v>
      </c>
      <c r="D42" s="19">
        <v>1668</v>
      </c>
      <c r="O42" s="31">
        <v>21554</v>
      </c>
      <c r="P42" s="23">
        <v>1408</v>
      </c>
      <c r="Q42" s="23">
        <v>1854</v>
      </c>
      <c r="R42" s="23">
        <v>2209</v>
      </c>
      <c r="S42" s="23">
        <v>1893</v>
      </c>
      <c r="T42" s="23">
        <v>1771</v>
      </c>
      <c r="U42" s="23">
        <v>1846</v>
      </c>
      <c r="V42" s="23">
        <v>1937</v>
      </c>
      <c r="W42" s="23">
        <v>2193</v>
      </c>
      <c r="X42" s="23">
        <v>2019</v>
      </c>
      <c r="Y42" s="23">
        <v>1886</v>
      </c>
      <c r="Z42" s="23">
        <v>1740</v>
      </c>
      <c r="AA42" s="23">
        <v>1976</v>
      </c>
      <c r="AB42" s="31">
        <v>22830</v>
      </c>
      <c r="AC42" s="23">
        <v>1893</v>
      </c>
      <c r="AD42" s="23">
        <v>1895</v>
      </c>
      <c r="AE42" s="23">
        <v>2149</v>
      </c>
      <c r="AF42" s="23">
        <v>1997</v>
      </c>
      <c r="AG42" s="23">
        <v>2135</v>
      </c>
      <c r="AH42" s="23">
        <v>1622</v>
      </c>
      <c r="AI42" s="31"/>
      <c r="AJ42" s="31"/>
      <c r="AK42" s="31"/>
      <c r="AL42" s="31"/>
      <c r="AM42" s="31">
        <v>11691</v>
      </c>
    </row>
    <row r="43" spans="2:39" hidden="1">
      <c r="B43" s="18" t="s">
        <v>34</v>
      </c>
      <c r="C43" s="23">
        <v>963</v>
      </c>
      <c r="D43" s="19">
        <v>56</v>
      </c>
      <c r="O43" s="31">
        <v>4635</v>
      </c>
      <c r="P43" s="23">
        <v>479</v>
      </c>
      <c r="Q43" s="23">
        <v>659</v>
      </c>
      <c r="R43" s="23">
        <v>592</v>
      </c>
      <c r="S43" s="23">
        <v>570</v>
      </c>
      <c r="T43" s="23">
        <v>597</v>
      </c>
      <c r="U43" s="23">
        <v>1256</v>
      </c>
      <c r="V43" s="23">
        <v>2796</v>
      </c>
      <c r="W43" s="23">
        <v>3407</v>
      </c>
      <c r="X43" s="23">
        <v>3500</v>
      </c>
      <c r="Y43" s="23">
        <v>3214</v>
      </c>
      <c r="Z43" s="23">
        <v>2652</v>
      </c>
      <c r="AA43" s="23">
        <v>4418</v>
      </c>
      <c r="AB43" s="31">
        <v>24173</v>
      </c>
      <c r="AC43" s="23">
        <v>5031</v>
      </c>
      <c r="AD43" s="23">
        <v>4940</v>
      </c>
      <c r="AE43" s="23">
        <v>5612</v>
      </c>
      <c r="AF43" s="23">
        <v>4991</v>
      </c>
      <c r="AG43" s="23">
        <v>5493</v>
      </c>
      <c r="AH43" s="23">
        <v>5393</v>
      </c>
      <c r="AI43" s="23">
        <v>5082</v>
      </c>
      <c r="AJ43" s="23">
        <v>5874</v>
      </c>
      <c r="AK43" s="23">
        <v>5168</v>
      </c>
      <c r="AL43" s="23"/>
      <c r="AM43" s="31">
        <v>47584</v>
      </c>
    </row>
    <row r="44" spans="2:39" hidden="1">
      <c r="B44" s="18" t="s">
        <v>35</v>
      </c>
      <c r="C44" s="23">
        <v>112</v>
      </c>
      <c r="D44" s="19">
        <v>11</v>
      </c>
      <c r="O44" s="31">
        <v>600</v>
      </c>
      <c r="P44" s="23">
        <v>71</v>
      </c>
      <c r="Q44" s="23">
        <v>169</v>
      </c>
      <c r="R44" s="23">
        <v>141</v>
      </c>
      <c r="S44" s="23">
        <v>82</v>
      </c>
      <c r="T44" s="23">
        <v>133</v>
      </c>
      <c r="U44" s="23">
        <v>277</v>
      </c>
      <c r="V44" s="23">
        <v>527</v>
      </c>
      <c r="W44" s="23">
        <v>634</v>
      </c>
      <c r="X44" s="23">
        <v>482</v>
      </c>
      <c r="Y44" s="23">
        <v>428</v>
      </c>
      <c r="Z44" s="23">
        <v>385</v>
      </c>
      <c r="AA44" s="23">
        <v>663</v>
      </c>
      <c r="AB44" s="31">
        <v>4003</v>
      </c>
      <c r="AC44" s="23">
        <v>731</v>
      </c>
      <c r="AD44" s="23">
        <v>762</v>
      </c>
      <c r="AE44" s="23">
        <v>836</v>
      </c>
      <c r="AF44" s="23">
        <v>721</v>
      </c>
      <c r="AG44" s="23">
        <v>850</v>
      </c>
      <c r="AH44" s="23">
        <v>763</v>
      </c>
      <c r="AI44" s="23">
        <v>770</v>
      </c>
      <c r="AJ44" s="23">
        <v>906</v>
      </c>
      <c r="AK44" s="23">
        <v>784</v>
      </c>
      <c r="AL44" s="23"/>
      <c r="AM44" s="31">
        <v>7123</v>
      </c>
    </row>
    <row r="45" spans="2:39" hidden="1">
      <c r="B45" s="18" t="s">
        <v>17</v>
      </c>
      <c r="C45" s="23">
        <v>742</v>
      </c>
      <c r="D45" s="19">
        <v>745</v>
      </c>
      <c r="O45" s="31">
        <v>9269</v>
      </c>
      <c r="P45" s="23">
        <v>643</v>
      </c>
      <c r="Q45" s="23">
        <v>775</v>
      </c>
      <c r="R45" s="23">
        <v>945</v>
      </c>
      <c r="S45" s="23">
        <v>856</v>
      </c>
      <c r="T45" s="23">
        <v>848</v>
      </c>
      <c r="U45" s="23">
        <v>797</v>
      </c>
      <c r="V45" s="23">
        <v>804</v>
      </c>
      <c r="W45" s="23">
        <v>965</v>
      </c>
      <c r="X45" s="23">
        <v>833</v>
      </c>
      <c r="Y45" s="23">
        <v>846</v>
      </c>
      <c r="Z45" s="23">
        <v>730</v>
      </c>
      <c r="AA45" s="23">
        <v>828</v>
      </c>
      <c r="AB45" s="31">
        <v>9911</v>
      </c>
      <c r="AC45" s="23">
        <v>739</v>
      </c>
      <c r="AD45" s="23">
        <v>792</v>
      </c>
      <c r="AE45" s="23">
        <v>937</v>
      </c>
      <c r="AF45" s="23">
        <v>811</v>
      </c>
      <c r="AG45" s="23">
        <v>906</v>
      </c>
      <c r="AH45" s="23">
        <v>893</v>
      </c>
      <c r="AI45" s="23">
        <v>853</v>
      </c>
      <c r="AJ45" s="23">
        <v>977</v>
      </c>
      <c r="AK45" s="23">
        <v>841</v>
      </c>
      <c r="AL45" s="23"/>
      <c r="AM45" s="31">
        <v>7749</v>
      </c>
    </row>
    <row r="46" spans="2:39" hidden="1">
      <c r="B46" s="18" t="s">
        <v>18</v>
      </c>
      <c r="C46" s="23">
        <v>2486</v>
      </c>
      <c r="D46" s="19">
        <v>2448</v>
      </c>
      <c r="O46" s="31">
        <v>35780</v>
      </c>
      <c r="P46" s="23">
        <v>2632</v>
      </c>
      <c r="Q46" s="23">
        <v>3157</v>
      </c>
      <c r="R46" s="23">
        <v>3820</v>
      </c>
      <c r="S46" s="23">
        <v>3544</v>
      </c>
      <c r="T46" s="23">
        <v>3410</v>
      </c>
      <c r="U46" s="23">
        <v>3452</v>
      </c>
      <c r="V46" s="23">
        <v>3225</v>
      </c>
      <c r="W46" s="23">
        <v>3575</v>
      </c>
      <c r="X46" s="23">
        <v>3373</v>
      </c>
      <c r="Y46" s="23">
        <v>3307</v>
      </c>
      <c r="Z46" s="23">
        <v>3133</v>
      </c>
      <c r="AA46" s="23">
        <v>3300</v>
      </c>
      <c r="AB46" s="31">
        <v>40073</v>
      </c>
      <c r="AC46" s="23">
        <v>3324</v>
      </c>
      <c r="AD46" s="23">
        <v>3331</v>
      </c>
      <c r="AE46" s="23">
        <v>3615</v>
      </c>
      <c r="AF46" s="23">
        <v>3271</v>
      </c>
      <c r="AG46" s="23">
        <v>3679</v>
      </c>
      <c r="AH46" s="23">
        <v>3497</v>
      </c>
      <c r="AI46" s="23">
        <v>3069</v>
      </c>
      <c r="AJ46" s="23">
        <v>3628</v>
      </c>
      <c r="AK46" s="23">
        <v>3118</v>
      </c>
      <c r="AL46" s="23"/>
      <c r="AM46" s="31">
        <v>30532</v>
      </c>
    </row>
    <row r="47" spans="2:39" hidden="1">
      <c r="B47" s="18" t="s">
        <v>15</v>
      </c>
      <c r="C47" s="23">
        <v>5929</v>
      </c>
      <c r="D47" s="19">
        <v>5619</v>
      </c>
      <c r="O47" s="31">
        <v>68065</v>
      </c>
      <c r="P47" s="23">
        <v>5001</v>
      </c>
      <c r="Q47" s="23">
        <v>5700</v>
      </c>
      <c r="R47" s="23">
        <v>6777</v>
      </c>
      <c r="S47" s="23">
        <v>6117</v>
      </c>
      <c r="T47" s="23">
        <v>6021</v>
      </c>
      <c r="U47" s="23">
        <v>6233</v>
      </c>
      <c r="V47" s="23">
        <v>7775</v>
      </c>
      <c r="W47" s="23">
        <v>8452</v>
      </c>
      <c r="X47" s="23">
        <v>7769</v>
      </c>
      <c r="Y47" s="23">
        <v>7628</v>
      </c>
      <c r="Z47" s="23">
        <v>6919</v>
      </c>
      <c r="AA47" s="23">
        <v>8011</v>
      </c>
      <c r="AB47" s="31">
        <v>82713</v>
      </c>
      <c r="AC47" s="23">
        <v>8109</v>
      </c>
      <c r="AD47" s="23">
        <v>7709</v>
      </c>
      <c r="AE47" s="23">
        <v>8660</v>
      </c>
      <c r="AF47" s="23">
        <v>8220</v>
      </c>
      <c r="AG47" s="23">
        <v>8376</v>
      </c>
      <c r="AH47" s="23">
        <v>8008</v>
      </c>
      <c r="AI47" s="23">
        <v>8390</v>
      </c>
      <c r="AJ47" s="23">
        <v>8565</v>
      </c>
      <c r="AK47" s="23">
        <v>8210</v>
      </c>
      <c r="AL47" s="23"/>
      <c r="AM47" s="31">
        <v>74247</v>
      </c>
    </row>
    <row r="48" spans="2:39" hidden="1">
      <c r="B48" s="18" t="s">
        <v>16</v>
      </c>
      <c r="C48" s="23">
        <v>7981</v>
      </c>
      <c r="D48" s="19">
        <v>7432</v>
      </c>
      <c r="O48" s="31">
        <v>88596</v>
      </c>
      <c r="P48" s="23">
        <v>7306</v>
      </c>
      <c r="Q48" s="23">
        <v>7413</v>
      </c>
      <c r="R48" s="23">
        <v>8437</v>
      </c>
      <c r="S48" s="23">
        <v>8016</v>
      </c>
      <c r="T48" s="23">
        <v>7874</v>
      </c>
      <c r="U48" s="23">
        <v>7719</v>
      </c>
      <c r="V48" s="23">
        <v>7878</v>
      </c>
      <c r="W48" s="23">
        <v>8292</v>
      </c>
      <c r="X48" s="23">
        <v>7810</v>
      </c>
      <c r="Y48" s="23">
        <v>7743</v>
      </c>
      <c r="Z48" s="23">
        <v>6743</v>
      </c>
      <c r="AA48" s="23">
        <v>7643</v>
      </c>
      <c r="AB48" s="31">
        <v>93159</v>
      </c>
      <c r="AC48" s="23">
        <v>7995</v>
      </c>
      <c r="AD48" s="23">
        <v>7571</v>
      </c>
      <c r="AE48" s="23">
        <v>8185</v>
      </c>
      <c r="AF48" s="23">
        <v>8024</v>
      </c>
      <c r="AG48" s="23">
        <v>8233</v>
      </c>
      <c r="AH48" s="23">
        <v>7754</v>
      </c>
      <c r="AI48" s="23">
        <v>8404</v>
      </c>
      <c r="AJ48" s="23">
        <v>8437</v>
      </c>
      <c r="AK48" s="23">
        <v>8060</v>
      </c>
      <c r="AL48" s="23"/>
      <c r="AM48" s="31">
        <v>72663</v>
      </c>
    </row>
    <row r="49" spans="2:41" hidden="1">
      <c r="B49" s="18" t="s">
        <v>30</v>
      </c>
      <c r="C49" s="23">
        <v>20803</v>
      </c>
      <c r="D49" s="19">
        <v>19354</v>
      </c>
      <c r="O49" s="31">
        <v>230700</v>
      </c>
      <c r="P49" s="23">
        <v>18927</v>
      </c>
      <c r="Q49" s="23">
        <v>19895</v>
      </c>
      <c r="R49" s="23">
        <v>23222</v>
      </c>
      <c r="S49" s="23">
        <v>22270</v>
      </c>
      <c r="T49" s="23">
        <v>20891</v>
      </c>
      <c r="U49" s="23">
        <v>17569</v>
      </c>
      <c r="V49" s="23">
        <v>21179</v>
      </c>
      <c r="W49" s="23">
        <v>22824</v>
      </c>
      <c r="X49" s="23">
        <v>21462</v>
      </c>
      <c r="Y49" s="23">
        <v>19421</v>
      </c>
      <c r="Z49" s="23">
        <v>18686</v>
      </c>
      <c r="AA49" s="23">
        <v>20850</v>
      </c>
      <c r="AB49" s="31">
        <v>248082</v>
      </c>
      <c r="AC49" s="23">
        <v>18950</v>
      </c>
      <c r="AD49" s="23">
        <v>18578</v>
      </c>
      <c r="AE49" s="23">
        <v>21571</v>
      </c>
      <c r="AF49" s="23">
        <v>20450</v>
      </c>
      <c r="AG49" s="23">
        <v>22014</v>
      </c>
      <c r="AH49" s="23">
        <v>21004</v>
      </c>
      <c r="AI49" s="23">
        <v>20361</v>
      </c>
      <c r="AJ49" s="23">
        <v>21672</v>
      </c>
      <c r="AK49" s="23">
        <v>19362</v>
      </c>
      <c r="AL49" s="23"/>
      <c r="AM49" s="31">
        <v>183962</v>
      </c>
    </row>
    <row r="50" spans="2:41" hidden="1">
      <c r="B50" s="26" t="s">
        <v>36</v>
      </c>
      <c r="C50" s="28">
        <f>SUM(C29:C49)</f>
        <v>56263</v>
      </c>
      <c r="D50" s="28">
        <f>SUM(D29:D49)</f>
        <v>52134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40">
        <f t="shared" ref="O50:AB50" si="2">SUM(O29:O49)</f>
        <v>642878</v>
      </c>
      <c r="P50" s="28">
        <f t="shared" si="2"/>
        <v>48476</v>
      </c>
      <c r="Q50" s="28">
        <f t="shared" si="2"/>
        <v>55004</v>
      </c>
      <c r="R50" s="28">
        <f t="shared" si="2"/>
        <v>64909</v>
      </c>
      <c r="S50" s="28">
        <f t="shared" si="2"/>
        <v>60500</v>
      </c>
      <c r="T50" s="28">
        <f t="shared" si="2"/>
        <v>58092</v>
      </c>
      <c r="U50" s="28">
        <f t="shared" si="2"/>
        <v>56017</v>
      </c>
      <c r="V50" s="28">
        <f t="shared" si="2"/>
        <v>62997</v>
      </c>
      <c r="W50" s="28">
        <f t="shared" si="2"/>
        <v>69859</v>
      </c>
      <c r="X50" s="28">
        <f t="shared" si="2"/>
        <v>65214</v>
      </c>
      <c r="Y50" s="28">
        <f t="shared" si="2"/>
        <v>61372</v>
      </c>
      <c r="Z50" s="28">
        <f t="shared" si="2"/>
        <v>56651</v>
      </c>
      <c r="AA50" s="28">
        <f t="shared" si="2"/>
        <v>65256</v>
      </c>
      <c r="AB50" s="40">
        <f t="shared" si="2"/>
        <v>726996</v>
      </c>
      <c r="AC50" s="28">
        <f>SUM(AC29:AC49)</f>
        <v>63473</v>
      </c>
      <c r="AD50" s="28">
        <f t="shared" ref="AD50:AM50" si="3">SUM(AD29:AD49)</f>
        <v>62305</v>
      </c>
      <c r="AE50" s="28">
        <f t="shared" si="3"/>
        <v>70290</v>
      </c>
      <c r="AF50" s="28">
        <f t="shared" si="3"/>
        <v>65481</v>
      </c>
      <c r="AG50" s="28">
        <f t="shared" si="3"/>
        <v>70229</v>
      </c>
      <c r="AH50" s="28">
        <f t="shared" si="3"/>
        <v>65717</v>
      </c>
      <c r="AI50" s="28">
        <f t="shared" si="3"/>
        <v>59650</v>
      </c>
      <c r="AJ50" s="28">
        <f t="shared" si="3"/>
        <v>64736</v>
      </c>
      <c r="AK50" s="28">
        <f t="shared" si="3"/>
        <v>58336</v>
      </c>
      <c r="AL50" s="28"/>
      <c r="AM50" s="40">
        <f t="shared" si="3"/>
        <v>580217</v>
      </c>
    </row>
    <row r="51" spans="2:41" hidden="1"/>
    <row r="52" spans="2:41" ht="17.25">
      <c r="B52" s="65" t="s">
        <v>90</v>
      </c>
    </row>
    <row r="53" spans="2:41" s="22" customFormat="1">
      <c r="B53" s="20"/>
      <c r="C53" s="21">
        <v>42005</v>
      </c>
      <c r="D53" s="21">
        <v>42036</v>
      </c>
      <c r="E53" s="21">
        <v>42064</v>
      </c>
      <c r="F53" s="21">
        <v>42095</v>
      </c>
      <c r="G53" s="21">
        <v>42125</v>
      </c>
      <c r="H53" s="21">
        <v>42156</v>
      </c>
      <c r="I53" s="21">
        <v>42186</v>
      </c>
      <c r="J53" s="21">
        <v>42217</v>
      </c>
      <c r="K53" s="21">
        <v>42248</v>
      </c>
      <c r="L53" s="21">
        <v>42278</v>
      </c>
      <c r="M53" s="21">
        <v>42309</v>
      </c>
      <c r="N53" s="21">
        <v>42339</v>
      </c>
      <c r="O53" s="39">
        <v>2015</v>
      </c>
      <c r="P53" s="21">
        <v>42370</v>
      </c>
      <c r="Q53" s="21">
        <v>42401</v>
      </c>
      <c r="R53" s="21">
        <v>42430</v>
      </c>
      <c r="S53" s="21">
        <v>42461</v>
      </c>
      <c r="T53" s="21">
        <v>42491</v>
      </c>
      <c r="U53" s="21">
        <v>42522</v>
      </c>
      <c r="V53" s="21">
        <v>42552</v>
      </c>
      <c r="W53" s="21">
        <v>42583</v>
      </c>
      <c r="X53" s="21">
        <v>42614</v>
      </c>
      <c r="Y53" s="21">
        <v>42644</v>
      </c>
      <c r="Z53" s="21">
        <v>42675</v>
      </c>
      <c r="AA53" s="21">
        <v>42705</v>
      </c>
      <c r="AB53" s="39">
        <v>2016</v>
      </c>
      <c r="AC53" s="21">
        <v>42736</v>
      </c>
      <c r="AD53" s="21">
        <v>42767</v>
      </c>
      <c r="AE53" s="21">
        <v>42795</v>
      </c>
      <c r="AF53" s="21">
        <v>42826</v>
      </c>
      <c r="AG53" s="21">
        <v>42856</v>
      </c>
      <c r="AH53" s="21">
        <v>42887</v>
      </c>
      <c r="AI53" s="21">
        <v>42917</v>
      </c>
      <c r="AJ53" s="21">
        <v>42948</v>
      </c>
      <c r="AK53" s="21">
        <v>42979</v>
      </c>
      <c r="AL53" s="21">
        <v>43025</v>
      </c>
      <c r="AM53" s="39" t="s">
        <v>41</v>
      </c>
      <c r="AO53" s="35" t="s">
        <v>40</v>
      </c>
    </row>
    <row r="54" spans="2:41">
      <c r="B54" s="36" t="s">
        <v>23</v>
      </c>
      <c r="C54" s="37">
        <v>0.77449999999999997</v>
      </c>
      <c r="D54" s="37">
        <v>0.81489999999999996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1">
        <v>0.79669999999999996</v>
      </c>
      <c r="P54" s="38">
        <v>0.76600000000000001</v>
      </c>
      <c r="Q54" s="38">
        <v>0.80400000000000005</v>
      </c>
      <c r="R54" s="38">
        <v>0.79200000000000004</v>
      </c>
      <c r="S54" s="38">
        <v>0.77549999999999997</v>
      </c>
      <c r="T54" s="38">
        <v>0.751</v>
      </c>
      <c r="U54" s="38">
        <v>0.74399999999999999</v>
      </c>
      <c r="V54" s="38">
        <v>0.83750000000000002</v>
      </c>
      <c r="W54" s="38">
        <v>0.80959999999999999</v>
      </c>
      <c r="X54" s="38">
        <v>0.6845</v>
      </c>
      <c r="Y54" s="38">
        <v>0.73660000000000003</v>
      </c>
      <c r="Z54" s="38">
        <v>0.73089999999999999</v>
      </c>
      <c r="AA54" s="37">
        <v>0.77129999999999999</v>
      </c>
      <c r="AB54" s="41">
        <v>0.76790000000000003</v>
      </c>
      <c r="AC54" s="38">
        <v>0.79379999999999995</v>
      </c>
      <c r="AD54" s="38">
        <v>0.78249999999999997</v>
      </c>
      <c r="AE54" s="38">
        <v>0.77370000000000005</v>
      </c>
      <c r="AF54" s="38">
        <v>0.80969999999999998</v>
      </c>
      <c r="AG54" s="38">
        <v>0.75109999999999999</v>
      </c>
      <c r="AH54" s="38">
        <v>0.72599999999999998</v>
      </c>
      <c r="AI54" s="28"/>
      <c r="AJ54" s="28"/>
      <c r="AK54" s="28"/>
      <c r="AL54" s="28"/>
      <c r="AM54" s="41">
        <v>0.77370000000000005</v>
      </c>
      <c r="AO54" s="33">
        <f>AVERAGE(O54,AB54,AM54)</f>
        <v>0.77943333333333342</v>
      </c>
    </row>
    <row r="55" spans="2:41">
      <c r="B55" s="36" t="s">
        <v>24</v>
      </c>
      <c r="C55" s="37">
        <v>0.63060000000000005</v>
      </c>
      <c r="D55" s="37">
        <v>0.72799999999999998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1">
        <v>0.56889999999999996</v>
      </c>
      <c r="P55" s="38">
        <v>0.61319999999999997</v>
      </c>
      <c r="Q55" s="38">
        <v>0.5857</v>
      </c>
      <c r="R55" s="38">
        <v>0.55910000000000004</v>
      </c>
      <c r="S55" s="38">
        <v>0.52990000000000004</v>
      </c>
      <c r="T55" s="38">
        <v>0.50880000000000003</v>
      </c>
      <c r="U55" s="38">
        <v>0.49059999999999998</v>
      </c>
      <c r="V55" s="38">
        <v>0.54059999999999997</v>
      </c>
      <c r="W55" s="38">
        <v>0.54020000000000001</v>
      </c>
      <c r="X55" s="38">
        <v>0.42870000000000003</v>
      </c>
      <c r="Y55" s="38">
        <v>0.44590000000000002</v>
      </c>
      <c r="Z55" s="38">
        <v>0.48949999999999999</v>
      </c>
      <c r="AA55" s="37">
        <v>0.56810000000000005</v>
      </c>
      <c r="AB55" s="41">
        <v>0.52429999999999999</v>
      </c>
      <c r="AC55" s="38">
        <v>0.53159999999999996</v>
      </c>
      <c r="AD55" s="38">
        <v>0.52459999999999996</v>
      </c>
      <c r="AE55" s="38">
        <v>0.4708</v>
      </c>
      <c r="AF55" s="38">
        <v>0.84299999999999997</v>
      </c>
      <c r="AG55" s="38">
        <v>0.51429999999999998</v>
      </c>
      <c r="AH55" s="38">
        <v>0.56110000000000004</v>
      </c>
      <c r="AI55" s="38">
        <v>0.62150000000000005</v>
      </c>
      <c r="AJ55" s="38">
        <v>0.68569999999999998</v>
      </c>
      <c r="AK55" s="38">
        <v>0.54179999999999995</v>
      </c>
      <c r="AL55" s="38">
        <v>0.58430000000000004</v>
      </c>
      <c r="AM55" s="41">
        <v>0.54479999999999995</v>
      </c>
      <c r="AO55" s="33">
        <f t="shared" ref="AO55:AO75" si="4">AVERAGE(O55,AB55,AM55)</f>
        <v>0.54599999999999993</v>
      </c>
    </row>
    <row r="56" spans="2:41">
      <c r="B56" s="36" t="s">
        <v>25</v>
      </c>
      <c r="C56" s="37">
        <v>0.72940000000000005</v>
      </c>
      <c r="D56" s="37">
        <v>0.75539999999999996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1">
        <v>0.71789999999999998</v>
      </c>
      <c r="P56" s="38">
        <v>0.72909999999999997</v>
      </c>
      <c r="Q56" s="38">
        <v>0.7157</v>
      </c>
      <c r="R56" s="38">
        <v>0.75580000000000003</v>
      </c>
      <c r="S56" s="38">
        <v>0.74439999999999995</v>
      </c>
      <c r="T56" s="38">
        <v>0.7258</v>
      </c>
      <c r="U56" s="38">
        <v>0.68179999999999996</v>
      </c>
      <c r="V56" s="38">
        <v>0.75490000000000002</v>
      </c>
      <c r="W56" s="38">
        <v>0.73209999999999997</v>
      </c>
      <c r="X56" s="38">
        <v>0.69430000000000003</v>
      </c>
      <c r="Y56" s="38">
        <v>0.69269999999999998</v>
      </c>
      <c r="Z56" s="38">
        <v>0.69340000000000002</v>
      </c>
      <c r="AA56" s="37">
        <v>0.67800000000000005</v>
      </c>
      <c r="AB56" s="41">
        <v>0.71709999999999996</v>
      </c>
      <c r="AC56" s="38">
        <v>0.66669999999999996</v>
      </c>
      <c r="AD56" s="38">
        <v>0.72</v>
      </c>
      <c r="AE56" s="38">
        <v>0.64100000000000001</v>
      </c>
      <c r="AF56" s="38">
        <v>0.6905</v>
      </c>
      <c r="AG56" s="38">
        <v>0.63119999999999998</v>
      </c>
      <c r="AH56" s="38">
        <v>0.63739999999999997</v>
      </c>
      <c r="AI56" s="28"/>
      <c r="AJ56" s="28"/>
      <c r="AK56" s="28"/>
      <c r="AL56" s="28"/>
      <c r="AM56" s="41">
        <v>0.66379999999999995</v>
      </c>
      <c r="AO56" s="33">
        <f t="shared" si="4"/>
        <v>0.69959999999999989</v>
      </c>
    </row>
    <row r="57" spans="2:41">
      <c r="B57" s="36" t="s">
        <v>19</v>
      </c>
      <c r="C57" s="37">
        <v>0.73709999999999998</v>
      </c>
      <c r="D57" s="37">
        <v>0.77959999999999996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41">
        <v>0.77749999999999997</v>
      </c>
      <c r="P57" s="38">
        <v>0.75949999999999995</v>
      </c>
      <c r="Q57" s="38">
        <v>0.74929999999999997</v>
      </c>
      <c r="R57" s="38">
        <v>0.77029999999999998</v>
      </c>
      <c r="S57" s="38">
        <v>0.73099999999999998</v>
      </c>
      <c r="T57" s="38">
        <v>0.6542</v>
      </c>
      <c r="U57" s="38">
        <v>0.65920000000000001</v>
      </c>
      <c r="V57" s="38">
        <v>0.79720000000000002</v>
      </c>
      <c r="W57" s="38">
        <v>0.81240000000000001</v>
      </c>
      <c r="X57" s="38">
        <v>0.63049999999999995</v>
      </c>
      <c r="Y57" s="38">
        <v>0.74670000000000003</v>
      </c>
      <c r="Z57" s="38">
        <v>0.74529999999999996</v>
      </c>
      <c r="AA57" s="37">
        <v>0.7419</v>
      </c>
      <c r="AB57" s="41">
        <v>0.73299999999999998</v>
      </c>
      <c r="AC57" s="38">
        <v>0.76590000000000003</v>
      </c>
      <c r="AD57" s="38">
        <v>0.81</v>
      </c>
      <c r="AE57" s="38">
        <v>0.80500000000000005</v>
      </c>
      <c r="AF57" s="38">
        <v>0.82899999999999996</v>
      </c>
      <c r="AG57" s="38">
        <v>9.3700000000000006E-2</v>
      </c>
      <c r="AH57" s="38">
        <v>0.80989999999999995</v>
      </c>
      <c r="AI57" s="38">
        <v>0.79669999999999996</v>
      </c>
      <c r="AJ57" s="38">
        <v>0.79390000000000005</v>
      </c>
      <c r="AK57" s="38">
        <v>0.78590000000000004</v>
      </c>
      <c r="AL57" s="38">
        <v>0.78069999999999995</v>
      </c>
      <c r="AM57" s="41">
        <v>0.79900000000000004</v>
      </c>
      <c r="AO57" s="33">
        <f t="shared" si="4"/>
        <v>0.76983333333333326</v>
      </c>
    </row>
    <row r="58" spans="2:41">
      <c r="B58" s="36" t="s">
        <v>20</v>
      </c>
      <c r="C58" s="37">
        <v>0.73380000000000001</v>
      </c>
      <c r="D58" s="37">
        <v>0.7873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41">
        <v>0.77959999999999996</v>
      </c>
      <c r="P58" s="38">
        <v>0.79179999999999995</v>
      </c>
      <c r="Q58" s="38">
        <v>0.78039999999999998</v>
      </c>
      <c r="R58" s="38">
        <v>0.79559999999999997</v>
      </c>
      <c r="S58" s="38">
        <v>0.76019999999999999</v>
      </c>
      <c r="T58" s="38">
        <v>0.72560000000000002</v>
      </c>
      <c r="U58" s="38">
        <v>0.72460000000000002</v>
      </c>
      <c r="V58" s="38">
        <v>0.77139999999999997</v>
      </c>
      <c r="W58" s="38">
        <v>0.81859999999999999</v>
      </c>
      <c r="X58" s="38">
        <v>0.68330000000000002</v>
      </c>
      <c r="Y58" s="38">
        <v>0.75729999999999997</v>
      </c>
      <c r="Z58" s="38">
        <v>0.73680000000000001</v>
      </c>
      <c r="AA58" s="37">
        <v>0.75080000000000002</v>
      </c>
      <c r="AB58" s="41">
        <v>0.75819999999999999</v>
      </c>
      <c r="AC58" s="38">
        <v>0.76490000000000002</v>
      </c>
      <c r="AD58" s="38">
        <v>0.81659999999999999</v>
      </c>
      <c r="AE58" s="38">
        <v>0.79079999999999995</v>
      </c>
      <c r="AF58" s="38">
        <v>0.80189999999999995</v>
      </c>
      <c r="AG58" s="38">
        <v>0.78779999999999994</v>
      </c>
      <c r="AH58" s="38">
        <v>0.76980000000000004</v>
      </c>
      <c r="AI58" s="38">
        <v>0.79159999999999997</v>
      </c>
      <c r="AJ58" s="38">
        <v>0.79279999999999995</v>
      </c>
      <c r="AK58" s="38">
        <v>0.79879999999999995</v>
      </c>
      <c r="AL58" s="38">
        <v>0.83199999999999996</v>
      </c>
      <c r="AM58" s="41">
        <v>0.79059999999999997</v>
      </c>
      <c r="AO58" s="33">
        <f t="shared" si="4"/>
        <v>0.77613333333333323</v>
      </c>
    </row>
    <row r="59" spans="2:41">
      <c r="B59" s="36" t="s">
        <v>21</v>
      </c>
      <c r="C59" s="37">
        <v>0.78610000000000002</v>
      </c>
      <c r="D59" s="37">
        <v>0.81130000000000002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1">
        <v>0.77810000000000001</v>
      </c>
      <c r="P59" s="38">
        <v>0.80330000000000001</v>
      </c>
      <c r="Q59" s="38">
        <v>0.80800000000000005</v>
      </c>
      <c r="R59" s="38">
        <v>0.83479999999999999</v>
      </c>
      <c r="S59" s="38">
        <v>0.73060000000000003</v>
      </c>
      <c r="T59" s="38">
        <v>0.70340000000000003</v>
      </c>
      <c r="U59" s="38">
        <v>0.72150000000000003</v>
      </c>
      <c r="V59" s="38">
        <v>0.73260000000000003</v>
      </c>
      <c r="W59" s="38">
        <v>0.76880000000000004</v>
      </c>
      <c r="X59" s="38">
        <v>0.62280000000000002</v>
      </c>
      <c r="Y59" s="38">
        <v>0.72370000000000001</v>
      </c>
      <c r="Z59" s="38">
        <v>0.76719999999999999</v>
      </c>
      <c r="AA59" s="37">
        <v>0.72360000000000002</v>
      </c>
      <c r="AB59" s="41">
        <v>0.74409999999999998</v>
      </c>
      <c r="AC59" s="38">
        <v>0.79200000000000004</v>
      </c>
      <c r="AD59" s="38">
        <v>0.82240000000000002</v>
      </c>
      <c r="AE59" s="38">
        <v>0.80779999999999996</v>
      </c>
      <c r="AF59" s="38">
        <v>0.81820000000000004</v>
      </c>
      <c r="AG59" s="38">
        <v>0.78810000000000002</v>
      </c>
      <c r="AH59" s="38">
        <v>0.79959999999999998</v>
      </c>
      <c r="AI59" s="38">
        <v>0.75360000000000005</v>
      </c>
      <c r="AJ59" s="38">
        <v>0.76559999999999995</v>
      </c>
      <c r="AK59" s="38">
        <v>0.77500000000000002</v>
      </c>
      <c r="AL59" s="38">
        <v>0.79549999999999998</v>
      </c>
      <c r="AM59" s="41">
        <v>0.79079999999999995</v>
      </c>
      <c r="AO59" s="33">
        <f t="shared" si="4"/>
        <v>0.77099999999999991</v>
      </c>
    </row>
    <row r="60" spans="2:41">
      <c r="B60" s="36" t="s">
        <v>22</v>
      </c>
      <c r="C60" s="37">
        <v>0.78749999999999998</v>
      </c>
      <c r="D60" s="37">
        <v>0.79890000000000005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1">
        <v>0.73370000000000002</v>
      </c>
      <c r="P60" s="38">
        <v>0.78180000000000005</v>
      </c>
      <c r="Q60" s="38">
        <v>0.78349999999999997</v>
      </c>
      <c r="R60" s="38">
        <v>0.75409999999999999</v>
      </c>
      <c r="S60" s="38">
        <v>0.71499999999999997</v>
      </c>
      <c r="T60" s="38">
        <v>0.66890000000000005</v>
      </c>
      <c r="U60" s="38">
        <v>0.69499999999999995</v>
      </c>
      <c r="V60" s="38">
        <v>0.70109999999999995</v>
      </c>
      <c r="W60" s="38">
        <v>0.77259999999999995</v>
      </c>
      <c r="X60" s="38">
        <v>0.63990000000000002</v>
      </c>
      <c r="Y60" s="38">
        <v>0.76639999999999997</v>
      </c>
      <c r="Z60" s="38">
        <v>0.78439999999999999</v>
      </c>
      <c r="AA60" s="37">
        <v>0.74690000000000001</v>
      </c>
      <c r="AB60" s="41">
        <v>0.73360000000000003</v>
      </c>
      <c r="AC60" s="38">
        <v>0.77210000000000001</v>
      </c>
      <c r="AD60" s="38">
        <v>0.78600000000000003</v>
      </c>
      <c r="AE60" s="38">
        <v>0.76619999999999999</v>
      </c>
      <c r="AF60" s="38">
        <v>0.75160000000000005</v>
      </c>
      <c r="AG60" s="38">
        <v>0.80189999999999995</v>
      </c>
      <c r="AH60" s="38">
        <v>0.75019999999999998</v>
      </c>
      <c r="AI60" s="38">
        <v>0.75870000000000004</v>
      </c>
      <c r="AJ60" s="38">
        <v>0.75370000000000004</v>
      </c>
      <c r="AK60" s="38">
        <v>0.70150000000000001</v>
      </c>
      <c r="AL60" s="38">
        <v>0.75360000000000005</v>
      </c>
      <c r="AM60" s="41">
        <v>0.76019999999999999</v>
      </c>
      <c r="AO60" s="33">
        <f t="shared" si="4"/>
        <v>0.74250000000000005</v>
      </c>
    </row>
    <row r="61" spans="2:41">
      <c r="B61" s="36" t="s">
        <v>26</v>
      </c>
      <c r="C61" s="37">
        <v>0.79469999999999996</v>
      </c>
      <c r="D61" s="37">
        <v>0.78839999999999999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41">
        <v>0.80569999999999997</v>
      </c>
      <c r="P61" s="38">
        <v>0.75880000000000003</v>
      </c>
      <c r="Q61" s="38">
        <v>0.8175</v>
      </c>
      <c r="R61" s="38">
        <v>0.8528</v>
      </c>
      <c r="S61" s="38">
        <v>0.87529999999999997</v>
      </c>
      <c r="T61" s="38">
        <v>0.84109999999999996</v>
      </c>
      <c r="U61" s="38">
        <v>0.79300000000000004</v>
      </c>
      <c r="V61" s="38">
        <v>0.7964</v>
      </c>
      <c r="W61" s="38">
        <v>0.82</v>
      </c>
      <c r="X61" s="38">
        <v>0.76180000000000003</v>
      </c>
      <c r="Y61" s="38">
        <v>0.71940000000000004</v>
      </c>
      <c r="Z61" s="38">
        <v>0.69740000000000002</v>
      </c>
      <c r="AA61" s="37">
        <v>0.78010000000000002</v>
      </c>
      <c r="AB61" s="41">
        <v>0.79190000000000005</v>
      </c>
      <c r="AC61" s="38">
        <v>0.73270000000000002</v>
      </c>
      <c r="AD61" s="38">
        <v>0.81220000000000003</v>
      </c>
      <c r="AE61" s="38">
        <v>0.77569999999999995</v>
      </c>
      <c r="AF61" s="38">
        <v>0.87590000000000001</v>
      </c>
      <c r="AG61" s="38">
        <v>0.84289999999999998</v>
      </c>
      <c r="AH61" s="38">
        <v>0.82809999999999995</v>
      </c>
      <c r="AI61" s="38">
        <v>0.75870000000000004</v>
      </c>
      <c r="AJ61" s="38">
        <v>0.71109999999999995</v>
      </c>
      <c r="AK61" s="38">
        <v>0.68569999999999998</v>
      </c>
      <c r="AL61" s="38">
        <v>0.6774</v>
      </c>
      <c r="AM61" s="41">
        <v>0.75449999999999995</v>
      </c>
      <c r="AO61" s="33">
        <f t="shared" si="4"/>
        <v>0.78403333333333336</v>
      </c>
    </row>
    <row r="62" spans="2:41">
      <c r="B62" s="36" t="s">
        <v>27</v>
      </c>
      <c r="C62" s="37">
        <v>0.82130000000000003</v>
      </c>
      <c r="D62" s="37">
        <v>0.83650000000000002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41">
        <v>0.8206</v>
      </c>
      <c r="P62" s="38">
        <v>0.85799999999999998</v>
      </c>
      <c r="Q62" s="38">
        <v>0.83950000000000002</v>
      </c>
      <c r="R62" s="38">
        <v>0.85229999999999995</v>
      </c>
      <c r="S62" s="38">
        <v>0.83020000000000005</v>
      </c>
      <c r="T62" s="38">
        <v>0.82220000000000004</v>
      </c>
      <c r="U62" s="38">
        <v>0.8236</v>
      </c>
      <c r="V62" s="38">
        <v>0.81620000000000004</v>
      </c>
      <c r="W62" s="38">
        <v>0.82520000000000004</v>
      </c>
      <c r="X62" s="38">
        <v>0.78390000000000004</v>
      </c>
      <c r="Y62" s="38">
        <v>0.76419999999999999</v>
      </c>
      <c r="Z62" s="38">
        <v>0.80100000000000005</v>
      </c>
      <c r="AA62" s="37">
        <v>0.76239999999999997</v>
      </c>
      <c r="AB62" s="41">
        <v>0.81459999999999999</v>
      </c>
      <c r="AC62" s="38">
        <v>0.85609999999999997</v>
      </c>
      <c r="AD62" s="38">
        <v>0.85</v>
      </c>
      <c r="AE62" s="38">
        <v>0.83440000000000003</v>
      </c>
      <c r="AF62" s="38">
        <v>0.81310000000000004</v>
      </c>
      <c r="AG62" s="38">
        <v>0.79139999999999999</v>
      </c>
      <c r="AH62" s="38">
        <v>0.81530000000000002</v>
      </c>
      <c r="AI62" s="38">
        <v>0.82840000000000003</v>
      </c>
      <c r="AJ62" s="38">
        <v>0.84889999999999999</v>
      </c>
      <c r="AK62" s="38">
        <v>0.79069999999999996</v>
      </c>
      <c r="AL62" s="38">
        <v>0.81299999999999994</v>
      </c>
      <c r="AM62" s="41">
        <v>0.82550000000000001</v>
      </c>
      <c r="AO62" s="33">
        <f t="shared" si="4"/>
        <v>0.82023333333333337</v>
      </c>
    </row>
    <row r="63" spans="2:41">
      <c r="B63" s="36" t="s">
        <v>28</v>
      </c>
      <c r="C63" s="37">
        <v>0.73140000000000005</v>
      </c>
      <c r="D63" s="37">
        <v>0.74099999999999999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>
        <v>0.72640000000000005</v>
      </c>
      <c r="P63" s="38">
        <v>0.70960000000000001</v>
      </c>
      <c r="Q63" s="38">
        <v>0.68459999999999999</v>
      </c>
      <c r="R63" s="38">
        <v>0.7278</v>
      </c>
      <c r="S63" s="38">
        <v>0.76680000000000004</v>
      </c>
      <c r="T63" s="38">
        <v>0.78890000000000005</v>
      </c>
      <c r="U63" s="38">
        <v>0.75549999999999995</v>
      </c>
      <c r="V63" s="38">
        <v>0.6976</v>
      </c>
      <c r="W63" s="38">
        <v>0.71050000000000002</v>
      </c>
      <c r="X63" s="38">
        <v>0.71189999999999998</v>
      </c>
      <c r="Y63" s="38">
        <v>0.69040000000000001</v>
      </c>
      <c r="Z63" s="38">
        <v>0.72699999999999998</v>
      </c>
      <c r="AA63" s="37">
        <v>0.68440000000000001</v>
      </c>
      <c r="AB63" s="41">
        <v>0.72199999999999998</v>
      </c>
      <c r="AC63" s="38">
        <v>0.71799999999999997</v>
      </c>
      <c r="AD63" s="38">
        <v>0.76600000000000001</v>
      </c>
      <c r="AE63" s="38">
        <v>0.72150000000000003</v>
      </c>
      <c r="AF63" s="38">
        <v>0.7228</v>
      </c>
      <c r="AG63" s="38">
        <v>0.7288</v>
      </c>
      <c r="AH63" s="38">
        <v>0.72489999999999999</v>
      </c>
      <c r="AI63" s="38">
        <v>0.73470000000000002</v>
      </c>
      <c r="AJ63" s="38">
        <v>0.73270000000000002</v>
      </c>
      <c r="AK63" s="38">
        <v>0.67249999999999999</v>
      </c>
      <c r="AL63" s="38">
        <v>0.80300000000000005</v>
      </c>
      <c r="AM63" s="41">
        <v>0.72440000000000004</v>
      </c>
      <c r="AO63" s="33">
        <f t="shared" si="4"/>
        <v>0.72426666666666673</v>
      </c>
    </row>
    <row r="64" spans="2:41">
      <c r="B64" s="36" t="s">
        <v>29</v>
      </c>
      <c r="C64" s="37">
        <v>0.84460000000000002</v>
      </c>
      <c r="D64" s="37">
        <v>0.85650000000000004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41">
        <v>0.83169999999999999</v>
      </c>
      <c r="P64" s="38">
        <v>0.90529999999999999</v>
      </c>
      <c r="Q64" s="38">
        <v>0.89070000000000005</v>
      </c>
      <c r="R64" s="38">
        <v>0.89659999999999995</v>
      </c>
      <c r="S64" s="38">
        <v>0.82779999999999998</v>
      </c>
      <c r="T64" s="38">
        <v>0.80769999999999997</v>
      </c>
      <c r="U64" s="38">
        <v>0.747</v>
      </c>
      <c r="V64" s="38">
        <v>0.70520000000000005</v>
      </c>
      <c r="W64" s="38">
        <v>0.70140000000000002</v>
      </c>
      <c r="X64" s="38">
        <v>0.72519999999999996</v>
      </c>
      <c r="Y64" s="38">
        <v>0.72070000000000001</v>
      </c>
      <c r="Z64" s="38">
        <v>0.81420000000000003</v>
      </c>
      <c r="AA64" s="37">
        <v>0.83140000000000003</v>
      </c>
      <c r="AB64" s="41">
        <v>0.78669999999999995</v>
      </c>
      <c r="AC64" s="38">
        <v>0.76849999999999996</v>
      </c>
      <c r="AD64" s="38">
        <v>0.77529999999999999</v>
      </c>
      <c r="AE64" s="38">
        <v>0.80420000000000003</v>
      </c>
      <c r="AF64" s="38">
        <v>0.77310000000000001</v>
      </c>
      <c r="AG64" s="38">
        <v>0.79469999999999996</v>
      </c>
      <c r="AH64" s="38">
        <v>0.75219999999999998</v>
      </c>
      <c r="AI64" s="38">
        <v>0.71340000000000003</v>
      </c>
      <c r="AJ64" s="38">
        <v>0.70620000000000005</v>
      </c>
      <c r="AK64" s="38">
        <v>0.7026</v>
      </c>
      <c r="AL64" s="38">
        <v>0.68940000000000001</v>
      </c>
      <c r="AM64" s="41">
        <v>0.75519999999999998</v>
      </c>
      <c r="AO64" s="33">
        <f t="shared" si="4"/>
        <v>0.7911999999999999</v>
      </c>
    </row>
    <row r="65" spans="2:41">
      <c r="B65" s="36" t="s">
        <v>31</v>
      </c>
      <c r="C65" s="37">
        <v>0.75380000000000003</v>
      </c>
      <c r="D65" s="37">
        <v>0.81669999999999998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>
        <v>0.77629999999999999</v>
      </c>
      <c r="P65" s="38">
        <v>0.79469999999999996</v>
      </c>
      <c r="Q65" s="38">
        <v>0.78610000000000002</v>
      </c>
      <c r="R65" s="38">
        <v>0.79100000000000004</v>
      </c>
      <c r="S65" s="38">
        <v>0.73460000000000003</v>
      </c>
      <c r="T65" s="38">
        <v>0.752</v>
      </c>
      <c r="U65" s="38">
        <v>0.76600000000000001</v>
      </c>
      <c r="V65" s="38">
        <v>0.77529999999999999</v>
      </c>
      <c r="W65" s="38">
        <v>0.79830000000000001</v>
      </c>
      <c r="X65" s="38">
        <v>0.75170000000000003</v>
      </c>
      <c r="Y65" s="38">
        <v>0.72070000000000001</v>
      </c>
      <c r="Z65" s="38">
        <v>0.72189999999999999</v>
      </c>
      <c r="AA65" s="37">
        <v>0.74819999999999998</v>
      </c>
      <c r="AB65" s="41">
        <v>0.76149999999999995</v>
      </c>
      <c r="AC65" s="38">
        <v>0.7359</v>
      </c>
      <c r="AD65" s="38">
        <v>0.78620000000000001</v>
      </c>
      <c r="AE65" s="38">
        <v>0.77939999999999998</v>
      </c>
      <c r="AF65" s="38">
        <v>0.78549999999999998</v>
      </c>
      <c r="AG65" s="38">
        <v>0.72560000000000002</v>
      </c>
      <c r="AH65" s="38">
        <v>0.75800000000000001</v>
      </c>
      <c r="AI65" s="38">
        <v>0.82179999999999997</v>
      </c>
      <c r="AJ65" s="38">
        <v>0.79379999999999995</v>
      </c>
      <c r="AK65" s="38">
        <v>0.74370000000000003</v>
      </c>
      <c r="AL65" s="38">
        <v>0.7722</v>
      </c>
      <c r="AM65" s="41">
        <v>0.77080000000000004</v>
      </c>
      <c r="AO65" s="33">
        <f t="shared" si="4"/>
        <v>0.76953333333333329</v>
      </c>
    </row>
    <row r="66" spans="2:41">
      <c r="B66" s="36" t="s">
        <v>32</v>
      </c>
      <c r="C66" s="37">
        <v>0.81410000000000005</v>
      </c>
      <c r="D66" s="37">
        <v>0.80730000000000002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41">
        <v>0.84160000000000001</v>
      </c>
      <c r="P66" s="38">
        <v>0.82340000000000002</v>
      </c>
      <c r="Q66" s="38">
        <v>0.84589999999999999</v>
      </c>
      <c r="R66" s="38">
        <v>0.80249999999999999</v>
      </c>
      <c r="S66" s="38">
        <v>0.82640000000000002</v>
      </c>
      <c r="T66" s="38">
        <v>0.7792</v>
      </c>
      <c r="U66" s="38">
        <v>0.75180000000000002</v>
      </c>
      <c r="V66" s="38">
        <v>0.84399999999999997</v>
      </c>
      <c r="W66" s="38">
        <v>0.78549999999999998</v>
      </c>
      <c r="X66" s="38">
        <v>0.75880000000000003</v>
      </c>
      <c r="Y66" s="38">
        <v>0.77029999999999998</v>
      </c>
      <c r="Z66" s="38">
        <v>0.77829999999999999</v>
      </c>
      <c r="AA66" s="37">
        <v>0.80330000000000001</v>
      </c>
      <c r="AB66" s="41">
        <v>0.79710000000000003</v>
      </c>
      <c r="AC66" s="38">
        <v>0.75729999999999997</v>
      </c>
      <c r="AD66" s="38">
        <v>0.79679999999999995</v>
      </c>
      <c r="AE66" s="38">
        <v>0.75629999999999997</v>
      </c>
      <c r="AF66" s="38">
        <v>0.78649999999999998</v>
      </c>
      <c r="AG66" s="38">
        <v>0.80210000000000004</v>
      </c>
      <c r="AH66" s="38">
        <v>0.78439999999999999</v>
      </c>
      <c r="AI66" s="28"/>
      <c r="AJ66" s="28"/>
      <c r="AK66" s="28"/>
      <c r="AL66" s="28"/>
      <c r="AM66" s="41">
        <v>0.78069999999999995</v>
      </c>
      <c r="AO66" s="33">
        <f t="shared" si="4"/>
        <v>0.80646666666666667</v>
      </c>
    </row>
    <row r="67" spans="2:41">
      <c r="B67" s="36" t="s">
        <v>33</v>
      </c>
      <c r="C67" s="37">
        <v>0.84340000000000004</v>
      </c>
      <c r="D67" s="37">
        <v>0.8357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41">
        <v>0.84799999999999998</v>
      </c>
      <c r="P67" s="38">
        <v>0.86929999999999996</v>
      </c>
      <c r="Q67" s="38">
        <v>0.86250000000000004</v>
      </c>
      <c r="R67" s="38">
        <v>0.84699999999999998</v>
      </c>
      <c r="S67" s="38">
        <v>0.82140000000000002</v>
      </c>
      <c r="T67" s="38">
        <v>0.82499999999999996</v>
      </c>
      <c r="U67" s="38">
        <v>0.76160000000000005</v>
      </c>
      <c r="V67" s="38">
        <v>0.81210000000000004</v>
      </c>
      <c r="W67" s="38">
        <v>0.80800000000000005</v>
      </c>
      <c r="X67" s="38">
        <v>0.82069999999999999</v>
      </c>
      <c r="Y67" s="38">
        <v>0.87490000000000001</v>
      </c>
      <c r="Z67" s="38">
        <v>0.86150000000000004</v>
      </c>
      <c r="AA67" s="37">
        <v>0.81679999999999997</v>
      </c>
      <c r="AB67" s="41">
        <v>0.83079999999999998</v>
      </c>
      <c r="AC67" s="38">
        <v>0.84889999999999999</v>
      </c>
      <c r="AD67" s="38">
        <v>0.83109999999999995</v>
      </c>
      <c r="AE67" s="38">
        <v>0.80269999999999997</v>
      </c>
      <c r="AF67" s="38">
        <v>0.81369999999999998</v>
      </c>
      <c r="AG67" s="38">
        <v>0.84450000000000003</v>
      </c>
      <c r="AH67" s="38">
        <v>0.82430000000000003</v>
      </c>
      <c r="AI67" s="28"/>
      <c r="AJ67" s="28"/>
      <c r="AK67" s="28"/>
      <c r="AL67" s="28"/>
      <c r="AM67" s="41">
        <v>0.82730000000000004</v>
      </c>
      <c r="AO67" s="33">
        <f t="shared" si="4"/>
        <v>0.8353666666666667</v>
      </c>
    </row>
    <row r="68" spans="2:41">
      <c r="B68" s="36" t="s">
        <v>34</v>
      </c>
      <c r="C68" s="37">
        <v>0.88990000000000002</v>
      </c>
      <c r="D68" s="37">
        <v>0.42859999999999998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41">
        <v>0.81679999999999997</v>
      </c>
      <c r="P68" s="38">
        <v>0.93110000000000004</v>
      </c>
      <c r="Q68" s="38">
        <v>0.95299999999999996</v>
      </c>
      <c r="R68" s="38">
        <v>0.91049999999999998</v>
      </c>
      <c r="S68" s="38">
        <v>0.9</v>
      </c>
      <c r="T68" s="38">
        <v>0.876</v>
      </c>
      <c r="U68" s="38">
        <v>0.85589999999999999</v>
      </c>
      <c r="V68" s="38">
        <v>0.872</v>
      </c>
      <c r="W68" s="38">
        <v>0.85499999999999998</v>
      </c>
      <c r="X68" s="38">
        <v>0.8589</v>
      </c>
      <c r="Y68" s="38">
        <v>0.85470000000000002</v>
      </c>
      <c r="Z68" s="38">
        <v>0.83599999999999997</v>
      </c>
      <c r="AA68" s="37">
        <v>0.85109999999999997</v>
      </c>
      <c r="AB68" s="41">
        <v>0.86199999999999999</v>
      </c>
      <c r="AC68" s="38">
        <v>0.80359999999999998</v>
      </c>
      <c r="AD68" s="38">
        <v>0.80469999999999997</v>
      </c>
      <c r="AE68" s="38">
        <v>0.8266</v>
      </c>
      <c r="AF68" s="38">
        <v>0.79700000000000004</v>
      </c>
      <c r="AG68" s="38">
        <v>0.82269999999999999</v>
      </c>
      <c r="AH68" s="38">
        <v>0.85019999999999996</v>
      </c>
      <c r="AI68" s="38">
        <v>0.87619999999999998</v>
      </c>
      <c r="AJ68" s="38">
        <v>0.86939999999999995</v>
      </c>
      <c r="AK68" s="38">
        <v>0.86460000000000004</v>
      </c>
      <c r="AL68" s="38">
        <v>0.84460000000000002</v>
      </c>
      <c r="AM68" s="41">
        <v>0.8357</v>
      </c>
      <c r="AO68" s="33">
        <f t="shared" si="4"/>
        <v>0.83816666666666662</v>
      </c>
    </row>
    <row r="69" spans="2:41">
      <c r="B69" s="36" t="s">
        <v>35</v>
      </c>
      <c r="C69" s="37">
        <v>0.98209999999999997</v>
      </c>
      <c r="D69" s="37">
        <v>0.81820000000000004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41">
        <v>0.72</v>
      </c>
      <c r="P69" s="38">
        <v>0.67610000000000003</v>
      </c>
      <c r="Q69" s="38">
        <v>0.75149999999999995</v>
      </c>
      <c r="R69" s="38">
        <v>0.75890000000000002</v>
      </c>
      <c r="S69" s="38">
        <v>0.878</v>
      </c>
      <c r="T69" s="38">
        <v>0.70669999999999999</v>
      </c>
      <c r="U69" s="38">
        <v>0.81230000000000002</v>
      </c>
      <c r="V69" s="38">
        <v>0.9032</v>
      </c>
      <c r="W69" s="38">
        <v>0.9022</v>
      </c>
      <c r="X69" s="38">
        <v>0.88590000000000002</v>
      </c>
      <c r="Y69" s="38">
        <v>0.94630000000000003</v>
      </c>
      <c r="Z69" s="38">
        <v>0.91690000000000005</v>
      </c>
      <c r="AA69" s="37">
        <v>0.95479999999999998</v>
      </c>
      <c r="AB69" s="41">
        <v>0.88629999999999998</v>
      </c>
      <c r="AC69" s="38">
        <v>0.9466</v>
      </c>
      <c r="AD69" s="38">
        <v>0.97899999999999998</v>
      </c>
      <c r="AE69" s="38">
        <v>0.94140000000000001</v>
      </c>
      <c r="AF69" s="38">
        <v>0.89739999999999998</v>
      </c>
      <c r="AG69" s="38">
        <v>0.9224</v>
      </c>
      <c r="AH69" s="38">
        <v>0.90559999999999996</v>
      </c>
      <c r="AI69" s="38">
        <v>0.94420000000000004</v>
      </c>
      <c r="AJ69" s="38">
        <v>0.93820000000000003</v>
      </c>
      <c r="AK69" s="38">
        <v>0.93879999999999997</v>
      </c>
      <c r="AL69" s="38">
        <v>0.89270000000000005</v>
      </c>
      <c r="AM69" s="41">
        <v>0.93500000000000005</v>
      </c>
      <c r="AO69" s="33">
        <f t="shared" si="4"/>
        <v>0.84710000000000008</v>
      </c>
    </row>
    <row r="70" spans="2:41">
      <c r="B70" s="36" t="s">
        <v>17</v>
      </c>
      <c r="C70" s="37">
        <v>0.86250000000000004</v>
      </c>
      <c r="D70" s="37">
        <v>0.84160000000000001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1">
        <v>0.84740000000000004</v>
      </c>
      <c r="P70" s="38">
        <v>0.83830000000000005</v>
      </c>
      <c r="Q70" s="38">
        <v>0.90190000000000003</v>
      </c>
      <c r="R70" s="38">
        <v>0.86140000000000005</v>
      </c>
      <c r="S70" s="38">
        <v>0.88790000000000002</v>
      </c>
      <c r="T70" s="38">
        <v>0.86560000000000004</v>
      </c>
      <c r="U70" s="38">
        <v>0.84440000000000004</v>
      </c>
      <c r="V70" s="38">
        <v>0.80220000000000002</v>
      </c>
      <c r="W70" s="38">
        <v>0.79790000000000005</v>
      </c>
      <c r="X70" s="38">
        <v>0.78390000000000004</v>
      </c>
      <c r="Y70" s="38">
        <v>0.83450000000000002</v>
      </c>
      <c r="Z70" s="38">
        <v>0.81779999999999997</v>
      </c>
      <c r="AA70" s="37">
        <v>0.81759999999999999</v>
      </c>
      <c r="AB70" s="41">
        <v>0.83779999999999999</v>
      </c>
      <c r="AC70" s="38">
        <v>0.8931</v>
      </c>
      <c r="AD70" s="38">
        <v>0.89649999999999996</v>
      </c>
      <c r="AE70" s="38">
        <v>0.84740000000000004</v>
      </c>
      <c r="AF70" s="38">
        <v>0.90139999999999998</v>
      </c>
      <c r="AG70" s="38">
        <v>0.8024</v>
      </c>
      <c r="AH70" s="38">
        <v>0.83309999999999995</v>
      </c>
      <c r="AI70" s="38">
        <v>0.88039999999999996</v>
      </c>
      <c r="AJ70" s="38">
        <v>0.86899999999999999</v>
      </c>
      <c r="AK70" s="38">
        <v>0.83950000000000002</v>
      </c>
      <c r="AL70" s="38">
        <v>0.87729999999999997</v>
      </c>
      <c r="AM70" s="41">
        <v>0.86099999999999999</v>
      </c>
      <c r="AO70" s="33">
        <f t="shared" si="4"/>
        <v>0.84873333333333323</v>
      </c>
    </row>
    <row r="71" spans="2:41">
      <c r="B71" s="36" t="s">
        <v>18</v>
      </c>
      <c r="C71" s="37">
        <v>0.74260000000000004</v>
      </c>
      <c r="D71" s="37">
        <v>0.78639999999999999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1">
        <v>0.78490000000000004</v>
      </c>
      <c r="P71" s="38">
        <v>0.81569999999999998</v>
      </c>
      <c r="Q71" s="38">
        <v>0.84509999999999996</v>
      </c>
      <c r="R71" s="38">
        <v>0.8296</v>
      </c>
      <c r="S71" s="38">
        <v>0.8155</v>
      </c>
      <c r="T71" s="38">
        <v>0.80059999999999998</v>
      </c>
      <c r="U71" s="38">
        <v>0.82620000000000005</v>
      </c>
      <c r="V71" s="38">
        <v>0.77639999999999998</v>
      </c>
      <c r="W71" s="38">
        <v>0.80249999999999999</v>
      </c>
      <c r="X71" s="38">
        <v>0.75660000000000005</v>
      </c>
      <c r="Y71" s="38">
        <v>0.77769999999999995</v>
      </c>
      <c r="Z71" s="38">
        <v>0.78100000000000003</v>
      </c>
      <c r="AA71" s="37">
        <v>0.80520000000000003</v>
      </c>
      <c r="AB71" s="41">
        <v>0.80320000000000003</v>
      </c>
      <c r="AC71" s="38">
        <v>0.80779999999999996</v>
      </c>
      <c r="AD71" s="38">
        <v>0.81510000000000005</v>
      </c>
      <c r="AE71" s="38">
        <v>0.79059999999999997</v>
      </c>
      <c r="AF71" s="38">
        <v>0.78910000000000002</v>
      </c>
      <c r="AG71" s="38">
        <v>0.80020000000000002</v>
      </c>
      <c r="AH71" s="38">
        <v>0.82240000000000002</v>
      </c>
      <c r="AI71" s="38">
        <v>0.80779999999999996</v>
      </c>
      <c r="AJ71" s="38">
        <v>0.79490000000000005</v>
      </c>
      <c r="AK71" s="38">
        <v>0.78769999999999996</v>
      </c>
      <c r="AL71" s="38">
        <v>0.82599999999999996</v>
      </c>
      <c r="AM71" s="41">
        <v>0.80169999999999997</v>
      </c>
      <c r="AO71" s="33">
        <f t="shared" si="4"/>
        <v>0.79660000000000009</v>
      </c>
    </row>
    <row r="72" spans="2:41">
      <c r="B72" s="36" t="s">
        <v>15</v>
      </c>
      <c r="C72" s="37">
        <v>0.79879999999999995</v>
      </c>
      <c r="D72" s="37">
        <v>0.78959999999999997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1">
        <v>0.80649999999999999</v>
      </c>
      <c r="P72" s="38">
        <v>0.80259999999999998</v>
      </c>
      <c r="Q72" s="38">
        <v>0.79069999999999996</v>
      </c>
      <c r="R72" s="38">
        <v>0.77949999999999997</v>
      </c>
      <c r="S72" s="38">
        <v>0.80279999999999996</v>
      </c>
      <c r="T72" s="38">
        <v>0.76400000000000001</v>
      </c>
      <c r="U72" s="38">
        <v>0.77600000000000002</v>
      </c>
      <c r="V72" s="38">
        <v>0.76859999999999995</v>
      </c>
      <c r="W72" s="38">
        <v>0.71450000000000002</v>
      </c>
      <c r="X72" s="38">
        <v>0.70950000000000002</v>
      </c>
      <c r="Y72" s="38">
        <v>0.72130000000000005</v>
      </c>
      <c r="Z72" s="38">
        <v>0.75549999999999995</v>
      </c>
      <c r="AA72" s="37">
        <v>0.76770000000000005</v>
      </c>
      <c r="AB72" s="41">
        <v>0.75900000000000001</v>
      </c>
      <c r="AC72" s="38">
        <v>0.80369999999999997</v>
      </c>
      <c r="AD72" s="38">
        <v>0.81220000000000003</v>
      </c>
      <c r="AE72" s="38">
        <v>0.81779999999999997</v>
      </c>
      <c r="AF72" s="38">
        <v>0.78439999999999999</v>
      </c>
      <c r="AG72" s="38">
        <v>0.82750000000000001</v>
      </c>
      <c r="AH72" s="38">
        <v>0.80459999999999998</v>
      </c>
      <c r="AI72" s="38">
        <v>0.79510000000000003</v>
      </c>
      <c r="AJ72" s="38">
        <v>0.80610000000000004</v>
      </c>
      <c r="AK72" s="38">
        <v>0.77929999999999999</v>
      </c>
      <c r="AL72" s="38">
        <v>0.76719999999999999</v>
      </c>
      <c r="AM72" s="41">
        <v>0.80349999999999999</v>
      </c>
      <c r="AO72" s="33">
        <f t="shared" si="4"/>
        <v>0.78966666666666674</v>
      </c>
    </row>
    <row r="73" spans="2:41">
      <c r="B73" s="36" t="s">
        <v>16</v>
      </c>
      <c r="C73" s="37">
        <v>0.7984</v>
      </c>
      <c r="D73" s="37">
        <v>0.76119999999999999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1">
        <v>0.77470000000000006</v>
      </c>
      <c r="P73" s="38">
        <v>0.7772</v>
      </c>
      <c r="Q73" s="38">
        <v>0.79100000000000004</v>
      </c>
      <c r="R73" s="38">
        <v>0.7833</v>
      </c>
      <c r="S73" s="38">
        <v>0.78320000000000001</v>
      </c>
      <c r="T73" s="38">
        <v>0.74270000000000003</v>
      </c>
      <c r="U73" s="38">
        <v>0.75660000000000005</v>
      </c>
      <c r="V73" s="38">
        <v>0.76919999999999999</v>
      </c>
      <c r="W73" s="38">
        <v>0.75080000000000002</v>
      </c>
      <c r="X73" s="38">
        <v>0.75170000000000003</v>
      </c>
      <c r="Y73" s="38">
        <v>0.74729999999999996</v>
      </c>
      <c r="Z73" s="38">
        <v>0.76</v>
      </c>
      <c r="AA73" s="37">
        <v>0.76080000000000003</v>
      </c>
      <c r="AB73" s="41">
        <v>0.76429999999999998</v>
      </c>
      <c r="AC73" s="38">
        <v>0.76890000000000003</v>
      </c>
      <c r="AD73" s="38">
        <v>0.78520000000000001</v>
      </c>
      <c r="AE73" s="38">
        <v>0.77949999999999997</v>
      </c>
      <c r="AF73" s="38">
        <v>0.73219999999999996</v>
      </c>
      <c r="AG73" s="38">
        <v>0.74870000000000003</v>
      </c>
      <c r="AH73" s="38">
        <v>0.73019999999999996</v>
      </c>
      <c r="AI73" s="38">
        <v>0.77890000000000004</v>
      </c>
      <c r="AJ73" s="38">
        <v>0.79139999999999999</v>
      </c>
      <c r="AK73" s="38">
        <v>0.7641</v>
      </c>
      <c r="AL73" s="38">
        <v>0.7752</v>
      </c>
      <c r="AM73" s="41">
        <v>0.76459999999999995</v>
      </c>
      <c r="AO73" s="33">
        <f t="shared" si="4"/>
        <v>0.76786666666666681</v>
      </c>
    </row>
    <row r="74" spans="2:41">
      <c r="B74" s="36" t="s">
        <v>30</v>
      </c>
      <c r="C74" s="37">
        <v>0.80879999999999996</v>
      </c>
      <c r="D74" s="37">
        <v>0.80010000000000003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1">
        <v>0.80189999999999995</v>
      </c>
      <c r="P74" s="38">
        <v>0.8216</v>
      </c>
      <c r="Q74" s="38">
        <v>0.82669999999999999</v>
      </c>
      <c r="R74" s="38">
        <v>0.83840000000000003</v>
      </c>
      <c r="S74" s="38">
        <v>0.83299999999999996</v>
      </c>
      <c r="T74" s="38">
        <v>0.8246</v>
      </c>
      <c r="U74" s="38">
        <v>0.80730000000000002</v>
      </c>
      <c r="V74" s="38">
        <v>0.81259999999999999</v>
      </c>
      <c r="W74" s="38">
        <v>0.79110000000000003</v>
      </c>
      <c r="X74" s="38">
        <v>0.80900000000000005</v>
      </c>
      <c r="Y74" s="38">
        <v>0.72529999999999994</v>
      </c>
      <c r="Z74" s="38">
        <v>0.76490000000000002</v>
      </c>
      <c r="AA74" s="37">
        <v>0.78459999999999996</v>
      </c>
      <c r="AB74" s="41">
        <v>0.80430000000000001</v>
      </c>
      <c r="AC74" s="38">
        <v>0.80549999999999999</v>
      </c>
      <c r="AD74" s="38">
        <v>0.81579999999999997</v>
      </c>
      <c r="AE74" s="38">
        <v>0.8216</v>
      </c>
      <c r="AF74" s="38">
        <v>0.79759999999999998</v>
      </c>
      <c r="AG74" s="38">
        <v>0.82779999999999998</v>
      </c>
      <c r="AH74" s="38">
        <v>0.81399999999999995</v>
      </c>
      <c r="AI74" s="38">
        <v>0.80800000000000005</v>
      </c>
      <c r="AJ74" s="38">
        <v>0.82479999999999998</v>
      </c>
      <c r="AK74" s="38">
        <v>0.81189999999999996</v>
      </c>
      <c r="AL74" s="38">
        <v>0.81089999999999995</v>
      </c>
      <c r="AM74" s="41">
        <v>0.81440000000000001</v>
      </c>
      <c r="AO74" s="33">
        <f t="shared" si="4"/>
        <v>0.80686666666666662</v>
      </c>
    </row>
    <row r="75" spans="2:41">
      <c r="B75" s="26" t="s">
        <v>36</v>
      </c>
      <c r="C75" s="27">
        <f>C99/C50</f>
        <v>0.7943907185894814</v>
      </c>
      <c r="D75" s="27">
        <f>D99/D50</f>
        <v>0.79276621974143546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42">
        <f t="shared" ref="O75:AB75" si="5">O99/O50</f>
        <v>0.79100604469277214</v>
      </c>
      <c r="P75" s="30">
        <f t="shared" si="5"/>
        <v>0.80377597780344912</v>
      </c>
      <c r="Q75" s="30">
        <f t="shared" si="5"/>
        <v>0.80948529925096346</v>
      </c>
      <c r="R75" s="30">
        <f t="shared" si="5"/>
        <v>0.80935783173365794</v>
      </c>
      <c r="S75" s="30">
        <f t="shared" si="5"/>
        <v>0.80212776363636373</v>
      </c>
      <c r="T75" s="30">
        <f t="shared" si="5"/>
        <v>0.78055725401087928</v>
      </c>
      <c r="U75" s="30">
        <f t="shared" si="5"/>
        <v>0.77316595497795326</v>
      </c>
      <c r="V75" s="30">
        <f t="shared" si="5"/>
        <v>0.7902904439893963</v>
      </c>
      <c r="W75" s="30">
        <f t="shared" si="5"/>
        <v>0.77769199816773793</v>
      </c>
      <c r="X75" s="30">
        <f t="shared" si="5"/>
        <v>0.75785172662311784</v>
      </c>
      <c r="Y75" s="30">
        <f t="shared" si="5"/>
        <v>0.74347229355406386</v>
      </c>
      <c r="Z75" s="30">
        <f t="shared" si="5"/>
        <v>0.76270153924908657</v>
      </c>
      <c r="AA75" s="30">
        <f t="shared" si="5"/>
        <v>0.77735513362755904</v>
      </c>
      <c r="AB75" s="42">
        <f t="shared" si="5"/>
        <v>0.78190591667629539</v>
      </c>
      <c r="AC75" s="30">
        <f>AC99/AC50</f>
        <v>0.79011154506640613</v>
      </c>
      <c r="AD75" s="30">
        <f t="shared" ref="AD75:AM75" si="6">AD99/AD50</f>
        <v>0.80491817831634693</v>
      </c>
      <c r="AE75" s="30">
        <f t="shared" si="6"/>
        <v>0.79955296343718874</v>
      </c>
      <c r="AF75" s="30">
        <f t="shared" si="6"/>
        <v>0.79043983598295675</v>
      </c>
      <c r="AG75" s="30">
        <f t="shared" si="6"/>
        <v>0.78275205541870163</v>
      </c>
      <c r="AH75" s="30">
        <f t="shared" si="6"/>
        <v>0.79336312978376977</v>
      </c>
      <c r="AI75" s="30">
        <f t="shared" si="6"/>
        <v>0.80372770997485332</v>
      </c>
      <c r="AJ75" s="30">
        <f t="shared" si="6"/>
        <v>0.81024522522244191</v>
      </c>
      <c r="AK75" s="30">
        <f t="shared" si="6"/>
        <v>0.78939464995885911</v>
      </c>
      <c r="AL75" s="30">
        <v>0.79610000000000003</v>
      </c>
      <c r="AM75" s="42">
        <f t="shared" si="6"/>
        <v>0.79688667171075656</v>
      </c>
      <c r="AO75" s="34">
        <f t="shared" si="4"/>
        <v>0.78993287769327469</v>
      </c>
    </row>
    <row r="76" spans="2:41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</row>
    <row r="77" spans="2:41" s="22" customFormat="1" hidden="1">
      <c r="B77" s="20"/>
      <c r="C77" s="21">
        <v>42005</v>
      </c>
      <c r="D77" s="21">
        <v>42036</v>
      </c>
      <c r="E77" s="21">
        <v>42064</v>
      </c>
      <c r="F77" s="21">
        <v>42095</v>
      </c>
      <c r="G77" s="21">
        <v>42125</v>
      </c>
      <c r="H77" s="21">
        <v>42156</v>
      </c>
      <c r="I77" s="21">
        <v>42186</v>
      </c>
      <c r="J77" s="21">
        <v>42217</v>
      </c>
      <c r="K77" s="21">
        <v>42248</v>
      </c>
      <c r="L77" s="21">
        <v>42278</v>
      </c>
      <c r="M77" s="21">
        <v>42309</v>
      </c>
      <c r="N77" s="21">
        <v>42339</v>
      </c>
      <c r="O77" s="39">
        <v>2015</v>
      </c>
      <c r="P77" s="21">
        <v>42370</v>
      </c>
      <c r="Q77" s="21">
        <v>42401</v>
      </c>
      <c r="R77" s="21">
        <v>42430</v>
      </c>
      <c r="S77" s="21">
        <v>42461</v>
      </c>
      <c r="T77" s="21">
        <v>42491</v>
      </c>
      <c r="U77" s="21">
        <v>42522</v>
      </c>
      <c r="V77" s="21">
        <v>42552</v>
      </c>
      <c r="W77" s="21">
        <v>42583</v>
      </c>
      <c r="X77" s="21">
        <v>42614</v>
      </c>
      <c r="Y77" s="21">
        <v>42644</v>
      </c>
      <c r="Z77" s="21">
        <v>42675</v>
      </c>
      <c r="AA77" s="21">
        <v>42705</v>
      </c>
      <c r="AB77" s="39">
        <v>2016</v>
      </c>
      <c r="AC77" s="21">
        <v>42736</v>
      </c>
      <c r="AD77" s="21">
        <v>42767</v>
      </c>
      <c r="AE77" s="21">
        <v>42795</v>
      </c>
      <c r="AF77" s="21">
        <v>42826</v>
      </c>
      <c r="AG77" s="21">
        <v>42856</v>
      </c>
      <c r="AH77" s="21">
        <v>42887</v>
      </c>
      <c r="AI77" s="21">
        <v>42917</v>
      </c>
      <c r="AJ77" s="21">
        <v>42948</v>
      </c>
      <c r="AK77" s="21">
        <v>42979</v>
      </c>
      <c r="AL77" s="21"/>
      <c r="AM77" s="39" t="s">
        <v>41</v>
      </c>
      <c r="AO77" s="32"/>
    </row>
    <row r="78" spans="2:41" hidden="1">
      <c r="B78" s="18" t="s">
        <v>23</v>
      </c>
      <c r="C78" s="23">
        <f>C54*C29</f>
        <v>1686.0864999999999</v>
      </c>
      <c r="D78" s="23">
        <f>D54*D29</f>
        <v>1690.9175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31">
        <f t="shared" ref="O78:AC78" si="7">O54*O29</f>
        <v>20567.607199999999</v>
      </c>
      <c r="P78" s="23">
        <f t="shared" si="7"/>
        <v>1319.0520000000001</v>
      </c>
      <c r="Q78" s="23">
        <f t="shared" si="7"/>
        <v>1780.056</v>
      </c>
      <c r="R78" s="23">
        <f t="shared" si="7"/>
        <v>2086.92</v>
      </c>
      <c r="S78" s="23">
        <f t="shared" si="7"/>
        <v>1906.9544999999998</v>
      </c>
      <c r="T78" s="23">
        <f t="shared" si="7"/>
        <v>1764.0989999999999</v>
      </c>
      <c r="U78" s="23">
        <f t="shared" si="7"/>
        <v>1761.048</v>
      </c>
      <c r="V78" s="23">
        <f t="shared" si="7"/>
        <v>1922.0625</v>
      </c>
      <c r="W78" s="23">
        <f t="shared" si="7"/>
        <v>2032.096</v>
      </c>
      <c r="X78" s="23">
        <f t="shared" si="7"/>
        <v>1646.9069999999999</v>
      </c>
      <c r="Y78" s="23">
        <f t="shared" si="7"/>
        <v>1677.9748000000002</v>
      </c>
      <c r="Z78" s="23">
        <f t="shared" si="7"/>
        <v>1531.9664</v>
      </c>
      <c r="AA78" s="23">
        <f t="shared" si="7"/>
        <v>1834.9227000000001</v>
      </c>
      <c r="AB78" s="31">
        <f t="shared" si="7"/>
        <v>21370.656999999999</v>
      </c>
      <c r="AC78" s="23">
        <f t="shared" si="7"/>
        <v>1713.0203999999999</v>
      </c>
      <c r="AD78" s="23">
        <f t="shared" ref="AD78:AK78" si="8">AD54*AD29</f>
        <v>1734.02</v>
      </c>
      <c r="AE78" s="23">
        <f t="shared" si="8"/>
        <v>1938.8922000000002</v>
      </c>
      <c r="AF78" s="23">
        <f t="shared" si="8"/>
        <v>1808.0600999999999</v>
      </c>
      <c r="AG78" s="23">
        <f t="shared" si="8"/>
        <v>1834.9373000000001</v>
      </c>
      <c r="AH78" s="23">
        <f t="shared" si="8"/>
        <v>1348.9079999999999</v>
      </c>
      <c r="AI78" s="23">
        <f t="shared" si="8"/>
        <v>0</v>
      </c>
      <c r="AJ78" s="23">
        <f t="shared" si="8"/>
        <v>0</v>
      </c>
      <c r="AK78" s="23">
        <f t="shared" si="8"/>
        <v>0</v>
      </c>
      <c r="AL78" s="23"/>
      <c r="AM78" s="31">
        <f>AM54*AM29</f>
        <v>10378.4118</v>
      </c>
    </row>
    <row r="79" spans="2:41" hidden="1">
      <c r="B79" s="18" t="s">
        <v>24</v>
      </c>
      <c r="C79" s="23">
        <f t="shared" ref="C79:D98" si="9">C55*C30</f>
        <v>576.99900000000002</v>
      </c>
      <c r="D79" s="23">
        <f t="shared" si="9"/>
        <v>669.03199999999993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31">
        <f t="shared" ref="O79" si="10">O55*O30</f>
        <v>6501.9580999999998</v>
      </c>
      <c r="P79" s="23">
        <f t="shared" ref="P79:AB94" si="11">P55*P30</f>
        <v>435.98519999999996</v>
      </c>
      <c r="Q79" s="23">
        <f t="shared" si="11"/>
        <v>540.0154</v>
      </c>
      <c r="R79" s="23">
        <f t="shared" si="11"/>
        <v>647.9969000000001</v>
      </c>
      <c r="S79" s="23">
        <f t="shared" si="11"/>
        <v>541.02790000000005</v>
      </c>
      <c r="T79" s="23">
        <f t="shared" si="11"/>
        <v>522.02880000000005</v>
      </c>
      <c r="U79" s="23">
        <f t="shared" si="11"/>
        <v>522.9796</v>
      </c>
      <c r="V79" s="23">
        <f t="shared" si="11"/>
        <v>553.03379999999993</v>
      </c>
      <c r="W79" s="23">
        <f t="shared" si="11"/>
        <v>617.98879999999997</v>
      </c>
      <c r="X79" s="23">
        <f t="shared" si="11"/>
        <v>450.99240000000003</v>
      </c>
      <c r="Y79" s="23">
        <f t="shared" si="11"/>
        <v>420.0378</v>
      </c>
      <c r="Z79" s="23">
        <f t="shared" si="11"/>
        <v>442.9975</v>
      </c>
      <c r="AA79" s="23">
        <f t="shared" si="11"/>
        <v>587.98350000000005</v>
      </c>
      <c r="AB79" s="31">
        <f t="shared" si="11"/>
        <v>6323.058</v>
      </c>
      <c r="AC79" s="23">
        <f t="shared" ref="AC79:AM79" si="12">AC55*AC30</f>
        <v>497.04599999999999</v>
      </c>
      <c r="AD79" s="23">
        <f t="shared" si="12"/>
        <v>502.04219999999998</v>
      </c>
      <c r="AE79" s="23">
        <f t="shared" si="12"/>
        <v>515.99680000000001</v>
      </c>
      <c r="AF79" s="23">
        <f t="shared" si="12"/>
        <v>822.76800000000003</v>
      </c>
      <c r="AG79" s="23">
        <f t="shared" si="12"/>
        <v>541.04359999999997</v>
      </c>
      <c r="AH79" s="23">
        <f t="shared" si="12"/>
        <v>542.02260000000001</v>
      </c>
      <c r="AI79" s="23">
        <f t="shared" si="12"/>
        <v>357.98400000000004</v>
      </c>
      <c r="AJ79" s="23">
        <f t="shared" si="12"/>
        <v>431.99099999999999</v>
      </c>
      <c r="AK79" s="23">
        <f t="shared" si="12"/>
        <v>297.98999999999995</v>
      </c>
      <c r="AL79" s="23"/>
      <c r="AM79" s="31">
        <f t="shared" si="12"/>
        <v>4215.6623999999993</v>
      </c>
    </row>
    <row r="80" spans="2:41" hidden="1">
      <c r="B80" s="18" t="s">
        <v>25</v>
      </c>
      <c r="C80" s="23">
        <f t="shared" si="9"/>
        <v>274.98380000000003</v>
      </c>
      <c r="D80" s="23">
        <f t="shared" si="9"/>
        <v>277.98719999999997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31">
        <f t="shared" ref="O80" si="13">O56*O31</f>
        <v>3346.8498</v>
      </c>
      <c r="P80" s="23">
        <f t="shared" ref="P80:AA80" si="14">P56*P31</f>
        <v>218.0009</v>
      </c>
      <c r="Q80" s="23">
        <f t="shared" si="14"/>
        <v>281.98579999999998</v>
      </c>
      <c r="R80" s="23">
        <f t="shared" si="14"/>
        <v>359.005</v>
      </c>
      <c r="S80" s="23">
        <f t="shared" si="14"/>
        <v>332.00239999999997</v>
      </c>
      <c r="T80" s="23">
        <f t="shared" si="14"/>
        <v>314.99720000000002</v>
      </c>
      <c r="U80" s="23">
        <f t="shared" si="14"/>
        <v>299.99199999999996</v>
      </c>
      <c r="V80" s="23">
        <f t="shared" si="14"/>
        <v>307.99920000000003</v>
      </c>
      <c r="W80" s="23">
        <f t="shared" si="14"/>
        <v>327.98079999999999</v>
      </c>
      <c r="X80" s="23">
        <f t="shared" si="14"/>
        <v>292.99459999999999</v>
      </c>
      <c r="Y80" s="23">
        <f t="shared" si="14"/>
        <v>275.00189999999998</v>
      </c>
      <c r="Z80" s="23">
        <f t="shared" si="14"/>
        <v>251.01080000000002</v>
      </c>
      <c r="AA80" s="23">
        <f t="shared" si="14"/>
        <v>280.01400000000001</v>
      </c>
      <c r="AB80" s="31">
        <f t="shared" si="11"/>
        <v>3556.0989</v>
      </c>
      <c r="AC80" s="23">
        <f t="shared" ref="AC80:AM80" si="15">AC56*AC31</f>
        <v>260.01299999999998</v>
      </c>
      <c r="AD80" s="23">
        <f t="shared" si="15"/>
        <v>288</v>
      </c>
      <c r="AE80" s="23">
        <f t="shared" si="15"/>
        <v>299.988</v>
      </c>
      <c r="AF80" s="23">
        <f t="shared" si="15"/>
        <v>290.01</v>
      </c>
      <c r="AG80" s="23">
        <f t="shared" si="15"/>
        <v>290.98320000000001</v>
      </c>
      <c r="AH80" s="23">
        <f t="shared" si="15"/>
        <v>217.99079999999998</v>
      </c>
      <c r="AI80" s="23">
        <f t="shared" si="15"/>
        <v>0</v>
      </c>
      <c r="AJ80" s="23">
        <f t="shared" si="15"/>
        <v>0</v>
      </c>
      <c r="AK80" s="23">
        <f t="shared" si="15"/>
        <v>0</v>
      </c>
      <c r="AL80" s="23"/>
      <c r="AM80" s="31">
        <f t="shared" si="15"/>
        <v>1646.8878</v>
      </c>
    </row>
    <row r="81" spans="2:39" hidden="1">
      <c r="B81" s="18" t="s">
        <v>19</v>
      </c>
      <c r="C81" s="23">
        <f t="shared" si="9"/>
        <v>1068.0579</v>
      </c>
      <c r="D81" s="23">
        <f t="shared" si="9"/>
        <v>1085.9828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31">
        <f t="shared" ref="O81" si="16">O57*O32</f>
        <v>13381.5525</v>
      </c>
      <c r="P81" s="23">
        <f t="shared" ref="P81:AA81" si="17">P57*P32</f>
        <v>881.02</v>
      </c>
      <c r="Q81" s="23">
        <f t="shared" si="17"/>
        <v>1096.9751999999999</v>
      </c>
      <c r="R81" s="23">
        <f t="shared" si="17"/>
        <v>1354.9576999999999</v>
      </c>
      <c r="S81" s="23">
        <f t="shared" si="17"/>
        <v>1165.9449999999999</v>
      </c>
      <c r="T81" s="23">
        <f t="shared" si="17"/>
        <v>1031.0192</v>
      </c>
      <c r="U81" s="23">
        <f t="shared" si="17"/>
        <v>1056.0383999999999</v>
      </c>
      <c r="V81" s="23">
        <f t="shared" si="17"/>
        <v>1187.0308</v>
      </c>
      <c r="W81" s="23">
        <f t="shared" si="17"/>
        <v>1390.0164</v>
      </c>
      <c r="X81" s="23">
        <f t="shared" si="17"/>
        <v>999.97299999999996</v>
      </c>
      <c r="Y81" s="23">
        <f t="shared" si="17"/>
        <v>1190.9865</v>
      </c>
      <c r="Z81" s="23">
        <f t="shared" si="17"/>
        <v>1032.9857999999999</v>
      </c>
      <c r="AA81" s="23">
        <f t="shared" si="17"/>
        <v>1146.9774</v>
      </c>
      <c r="AB81" s="31">
        <f t="shared" si="11"/>
        <v>13596.416999999999</v>
      </c>
      <c r="AC81" s="23">
        <f t="shared" ref="AC81:AM81" si="18">AC57*AC32</f>
        <v>1164.9339</v>
      </c>
      <c r="AD81" s="23">
        <f t="shared" si="18"/>
        <v>1244.97</v>
      </c>
      <c r="AE81" s="23">
        <f t="shared" si="18"/>
        <v>1374.94</v>
      </c>
      <c r="AF81" s="23">
        <f t="shared" si="18"/>
        <v>1275.002</v>
      </c>
      <c r="AG81" s="23">
        <f t="shared" si="18"/>
        <v>157.60340000000002</v>
      </c>
      <c r="AH81" s="23">
        <f t="shared" si="18"/>
        <v>1312.038</v>
      </c>
      <c r="AI81" s="23">
        <f t="shared" si="18"/>
        <v>1207.0004999999999</v>
      </c>
      <c r="AJ81" s="23">
        <f t="shared" si="18"/>
        <v>1413.9359000000002</v>
      </c>
      <c r="AK81" s="23">
        <f t="shared" si="18"/>
        <v>1192.9962</v>
      </c>
      <c r="AL81" s="23"/>
      <c r="AM81" s="31">
        <f t="shared" si="18"/>
        <v>11521.58</v>
      </c>
    </row>
    <row r="82" spans="2:39" hidden="1">
      <c r="B82" s="18" t="s">
        <v>20</v>
      </c>
      <c r="C82" s="23">
        <f t="shared" si="9"/>
        <v>1099.9662000000001</v>
      </c>
      <c r="D82" s="23">
        <f t="shared" si="9"/>
        <v>1069.9407000000001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31">
        <f t="shared" ref="O82" si="19">O58*O33</f>
        <v>13822.307999999999</v>
      </c>
      <c r="P82" s="23">
        <f t="shared" ref="P82:AA82" si="20">P58*P33</f>
        <v>889.9831999999999</v>
      </c>
      <c r="Q82" s="23">
        <f t="shared" si="20"/>
        <v>1172.9412</v>
      </c>
      <c r="R82" s="23">
        <f t="shared" si="20"/>
        <v>1482.9983999999999</v>
      </c>
      <c r="S82" s="23">
        <f t="shared" si="20"/>
        <v>1299.942</v>
      </c>
      <c r="T82" s="23">
        <f t="shared" si="20"/>
        <v>1203.0448000000001</v>
      </c>
      <c r="U82" s="23">
        <f t="shared" si="20"/>
        <v>1199.9376</v>
      </c>
      <c r="V82" s="23">
        <f t="shared" si="20"/>
        <v>1262.0103999999999</v>
      </c>
      <c r="W82" s="23">
        <f t="shared" si="20"/>
        <v>1511.9541999999999</v>
      </c>
      <c r="X82" s="23">
        <f t="shared" si="20"/>
        <v>1149.9938999999999</v>
      </c>
      <c r="Y82" s="23">
        <f t="shared" si="20"/>
        <v>1191.9902</v>
      </c>
      <c r="Z82" s="23">
        <f t="shared" si="20"/>
        <v>1035.9408000000001</v>
      </c>
      <c r="AA82" s="23">
        <f t="shared" si="20"/>
        <v>1211.0404000000001</v>
      </c>
      <c r="AB82" s="31">
        <f t="shared" si="11"/>
        <v>14674.202799999999</v>
      </c>
      <c r="AC82" s="23">
        <f t="shared" ref="AC82:AM82" si="21">AC58*AC33</f>
        <v>1128.9924000000001</v>
      </c>
      <c r="AD82" s="23">
        <f t="shared" si="21"/>
        <v>1211.0178000000001</v>
      </c>
      <c r="AE82" s="23">
        <f t="shared" si="21"/>
        <v>1345.9415999999999</v>
      </c>
      <c r="AF82" s="23">
        <f t="shared" si="21"/>
        <v>1262.9924999999998</v>
      </c>
      <c r="AG82" s="23">
        <f t="shared" si="21"/>
        <v>1306.9602</v>
      </c>
      <c r="AH82" s="23">
        <f t="shared" si="21"/>
        <v>1227.0612000000001</v>
      </c>
      <c r="AI82" s="23">
        <f t="shared" si="21"/>
        <v>1283.9751999999999</v>
      </c>
      <c r="AJ82" s="23">
        <f t="shared" si="21"/>
        <v>1480.9503999999999</v>
      </c>
      <c r="AK82" s="23">
        <f t="shared" si="21"/>
        <v>1322.0139999999999</v>
      </c>
      <c r="AL82" s="23"/>
      <c r="AM82" s="31">
        <f t="shared" si="21"/>
        <v>11569.6404</v>
      </c>
    </row>
    <row r="83" spans="2:39" hidden="1">
      <c r="B83" s="18" t="s">
        <v>21</v>
      </c>
      <c r="C83" s="23">
        <f t="shared" si="9"/>
        <v>723.99810000000002</v>
      </c>
      <c r="D83" s="23">
        <f t="shared" si="9"/>
        <v>692.03890000000001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31">
        <f t="shared" ref="O83" si="22">O59*O34</f>
        <v>8481.2900000000009</v>
      </c>
      <c r="P83" s="23">
        <f t="shared" ref="P83:AA83" si="23">P59*P34</f>
        <v>579.98260000000005</v>
      </c>
      <c r="Q83" s="23">
        <f t="shared" si="23"/>
        <v>749.01600000000008</v>
      </c>
      <c r="R83" s="23">
        <f t="shared" si="23"/>
        <v>944.99360000000001</v>
      </c>
      <c r="S83" s="23">
        <f t="shared" si="23"/>
        <v>715.98800000000006</v>
      </c>
      <c r="T83" s="23">
        <f t="shared" si="23"/>
        <v>675.9674</v>
      </c>
      <c r="U83" s="23">
        <f t="shared" si="23"/>
        <v>702.01949999999999</v>
      </c>
      <c r="V83" s="23">
        <f t="shared" si="23"/>
        <v>726.00660000000005</v>
      </c>
      <c r="W83" s="23">
        <f t="shared" si="23"/>
        <v>847.9864</v>
      </c>
      <c r="X83" s="23">
        <f t="shared" si="23"/>
        <v>648.95760000000007</v>
      </c>
      <c r="Y83" s="23">
        <f t="shared" si="23"/>
        <v>694.02830000000006</v>
      </c>
      <c r="Z83" s="23">
        <f t="shared" si="23"/>
        <v>678.97199999999998</v>
      </c>
      <c r="AA83" s="23">
        <f t="shared" si="23"/>
        <v>725.04719999999998</v>
      </c>
      <c r="AB83" s="31">
        <f t="shared" si="11"/>
        <v>8723.8284000000003</v>
      </c>
      <c r="AC83" s="23">
        <f t="shared" ref="AC83:AM83" si="24">AC59*AC34</f>
        <v>731.01600000000008</v>
      </c>
      <c r="AD83" s="23">
        <f t="shared" si="24"/>
        <v>764.00959999999998</v>
      </c>
      <c r="AE83" s="23">
        <f t="shared" si="24"/>
        <v>865.96159999999998</v>
      </c>
      <c r="AF83" s="23">
        <f t="shared" si="24"/>
        <v>774.0172</v>
      </c>
      <c r="AG83" s="23">
        <f t="shared" si="24"/>
        <v>847.99559999999997</v>
      </c>
      <c r="AH83" s="23">
        <f t="shared" si="24"/>
        <v>817.99079999999992</v>
      </c>
      <c r="AI83" s="23">
        <f t="shared" si="24"/>
        <v>734.0064000000001</v>
      </c>
      <c r="AJ83" s="23">
        <f t="shared" si="24"/>
        <v>872.01839999999993</v>
      </c>
      <c r="AK83" s="23">
        <f t="shared" si="24"/>
        <v>781.97500000000002</v>
      </c>
      <c r="AL83" s="23"/>
      <c r="AM83" s="31">
        <f t="shared" si="24"/>
        <v>7189.1627999999992</v>
      </c>
    </row>
    <row r="84" spans="2:39" hidden="1">
      <c r="B84" s="18" t="s">
        <v>22</v>
      </c>
      <c r="C84" s="23">
        <f t="shared" si="9"/>
        <v>867.03750000000002</v>
      </c>
      <c r="D84" s="23">
        <f t="shared" si="9"/>
        <v>866.00760000000002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31">
        <f t="shared" ref="O84" si="25">O60*O35</f>
        <v>9684.1062999999995</v>
      </c>
      <c r="P84" s="23">
        <f t="shared" ref="P84:AA84" si="26">P60*P35</f>
        <v>664.53000000000009</v>
      </c>
      <c r="Q84" s="23">
        <f t="shared" si="26"/>
        <v>893.97349999999994</v>
      </c>
      <c r="R84" s="23">
        <f t="shared" si="26"/>
        <v>1048.9530999999999</v>
      </c>
      <c r="S84" s="23">
        <f t="shared" si="26"/>
        <v>908.05</v>
      </c>
      <c r="T84" s="23">
        <f t="shared" si="26"/>
        <v>804.01780000000008</v>
      </c>
      <c r="U84" s="23">
        <f t="shared" si="26"/>
        <v>868.05499999999995</v>
      </c>
      <c r="V84" s="23">
        <f t="shared" si="26"/>
        <v>813.97709999999995</v>
      </c>
      <c r="W84" s="23">
        <f t="shared" si="26"/>
        <v>1070.0509999999999</v>
      </c>
      <c r="X84" s="23">
        <f t="shared" si="26"/>
        <v>820.99170000000004</v>
      </c>
      <c r="Y84" s="23">
        <f t="shared" si="26"/>
        <v>875.99519999999995</v>
      </c>
      <c r="Z84" s="23">
        <f t="shared" si="26"/>
        <v>833.03279999999995</v>
      </c>
      <c r="AA84" s="23">
        <f t="shared" si="26"/>
        <v>894.03930000000003</v>
      </c>
      <c r="AB84" s="31">
        <f t="shared" si="11"/>
        <v>10563.106400000001</v>
      </c>
      <c r="AC84" s="23">
        <f t="shared" ref="AC84:AM84" si="27">AC60*AC35</f>
        <v>857.03100000000006</v>
      </c>
      <c r="AD84" s="23">
        <f t="shared" si="27"/>
        <v>918.048</v>
      </c>
      <c r="AE84" s="23">
        <f t="shared" si="27"/>
        <v>970.00919999999996</v>
      </c>
      <c r="AF84" s="23">
        <f t="shared" si="27"/>
        <v>841.04040000000009</v>
      </c>
      <c r="AG84" s="23">
        <f t="shared" si="27"/>
        <v>1024.0263</v>
      </c>
      <c r="AH84" s="23">
        <f t="shared" si="27"/>
        <v>921.99579999999992</v>
      </c>
      <c r="AI84" s="23">
        <f t="shared" si="27"/>
        <v>914.99220000000003</v>
      </c>
      <c r="AJ84" s="23">
        <f t="shared" si="27"/>
        <v>1061.9633000000001</v>
      </c>
      <c r="AK84" s="23">
        <f t="shared" si="27"/>
        <v>846.00900000000001</v>
      </c>
      <c r="AL84" s="23"/>
      <c r="AM84" s="31">
        <f t="shared" si="27"/>
        <v>8354.598</v>
      </c>
    </row>
    <row r="85" spans="2:39" hidden="1">
      <c r="B85" s="18" t="s">
        <v>26</v>
      </c>
      <c r="C85" s="23">
        <f t="shared" si="9"/>
        <v>778.01130000000001</v>
      </c>
      <c r="D85" s="23">
        <f t="shared" si="9"/>
        <v>789.97680000000003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31">
        <f t="shared" ref="O85" si="28">O61*O36</f>
        <v>9494.3688000000002</v>
      </c>
      <c r="P85" s="23">
        <f t="shared" ref="P85:AA85" si="29">P61*P36</f>
        <v>622.97480000000007</v>
      </c>
      <c r="Q85" s="23">
        <f t="shared" si="29"/>
        <v>815.04750000000001</v>
      </c>
      <c r="R85" s="23">
        <f t="shared" si="29"/>
        <v>1048.944</v>
      </c>
      <c r="S85" s="23">
        <f t="shared" si="29"/>
        <v>989.96429999999998</v>
      </c>
      <c r="T85" s="23">
        <f t="shared" si="29"/>
        <v>915.9579</v>
      </c>
      <c r="U85" s="23">
        <f t="shared" si="29"/>
        <v>904.0200000000001</v>
      </c>
      <c r="V85" s="23">
        <f t="shared" si="29"/>
        <v>1048.0624</v>
      </c>
      <c r="W85" s="23">
        <f t="shared" si="29"/>
        <v>1216.06</v>
      </c>
      <c r="X85" s="23">
        <f t="shared" si="29"/>
        <v>997.95800000000008</v>
      </c>
      <c r="Y85" s="23">
        <f t="shared" si="29"/>
        <v>910.04100000000005</v>
      </c>
      <c r="Z85" s="23">
        <f t="shared" si="29"/>
        <v>878.02660000000003</v>
      </c>
      <c r="AA85" s="23">
        <f t="shared" si="29"/>
        <v>1018.0305000000001</v>
      </c>
      <c r="AB85" s="31">
        <f t="shared" si="11"/>
        <v>11401.7762</v>
      </c>
      <c r="AC85" s="23">
        <f t="shared" ref="AC85:AM85" si="30">AC61*AC36</f>
        <v>953.97540000000004</v>
      </c>
      <c r="AD85" s="23">
        <f t="shared" si="30"/>
        <v>1076.9772</v>
      </c>
      <c r="AE85" s="23">
        <f t="shared" si="30"/>
        <v>1072.0174</v>
      </c>
      <c r="AF85" s="23">
        <f t="shared" si="30"/>
        <v>1129.0351000000001</v>
      </c>
      <c r="AG85" s="23">
        <f t="shared" si="30"/>
        <v>1185.9603</v>
      </c>
      <c r="AH85" s="23">
        <f t="shared" si="30"/>
        <v>1083.9829</v>
      </c>
      <c r="AI85" s="23">
        <f t="shared" si="30"/>
        <v>786.0132000000001</v>
      </c>
      <c r="AJ85" s="23">
        <f t="shared" si="30"/>
        <v>831.98699999999997</v>
      </c>
      <c r="AK85" s="23">
        <f t="shared" si="30"/>
        <v>706.95669999999996</v>
      </c>
      <c r="AL85" s="23"/>
      <c r="AM85" s="31">
        <f t="shared" si="30"/>
        <v>8489.634</v>
      </c>
    </row>
    <row r="86" spans="2:39" hidden="1">
      <c r="B86" s="18" t="s">
        <v>27</v>
      </c>
      <c r="C86" s="23">
        <f t="shared" si="9"/>
        <v>896.03830000000005</v>
      </c>
      <c r="D86" s="23">
        <f t="shared" si="9"/>
        <v>828.97149999999999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31">
        <f t="shared" ref="O86" si="31">O62*O37</f>
        <v>10205.8022</v>
      </c>
      <c r="P86" s="23">
        <f t="shared" ref="P86:AA86" si="32">P62*P37</f>
        <v>700.98599999999999</v>
      </c>
      <c r="Q86" s="23">
        <f t="shared" si="32"/>
        <v>910.01800000000003</v>
      </c>
      <c r="R86" s="23">
        <f t="shared" si="32"/>
        <v>1084.9778999999999</v>
      </c>
      <c r="S86" s="23">
        <f t="shared" si="32"/>
        <v>963.03200000000004</v>
      </c>
      <c r="T86" s="23">
        <f t="shared" si="32"/>
        <v>961.97400000000005</v>
      </c>
      <c r="U86" s="23">
        <f t="shared" si="32"/>
        <v>929.02080000000001</v>
      </c>
      <c r="V86" s="23">
        <f t="shared" si="32"/>
        <v>874.96640000000002</v>
      </c>
      <c r="W86" s="23">
        <f t="shared" si="32"/>
        <v>1081.0120000000002</v>
      </c>
      <c r="X86" s="23">
        <f t="shared" si="32"/>
        <v>925.00200000000007</v>
      </c>
      <c r="Y86" s="23">
        <f t="shared" si="32"/>
        <v>832.97799999999995</v>
      </c>
      <c r="Z86" s="23">
        <f t="shared" si="32"/>
        <v>805.005</v>
      </c>
      <c r="AA86" s="23">
        <f t="shared" si="32"/>
        <v>875.99759999999992</v>
      </c>
      <c r="AB86" s="31">
        <f t="shared" si="11"/>
        <v>10995.470799999999</v>
      </c>
      <c r="AC86" s="23">
        <f t="shared" ref="AC86:AM86" si="33">AC62*AC37</f>
        <v>934.00509999999997</v>
      </c>
      <c r="AD86" s="23">
        <f t="shared" si="33"/>
        <v>929.05</v>
      </c>
      <c r="AE86" s="23">
        <f t="shared" si="33"/>
        <v>1027.9808</v>
      </c>
      <c r="AF86" s="23">
        <f t="shared" si="33"/>
        <v>930.99950000000001</v>
      </c>
      <c r="AG86" s="23">
        <f t="shared" si="33"/>
        <v>959.96820000000002</v>
      </c>
      <c r="AH86" s="23">
        <f t="shared" si="33"/>
        <v>874.00160000000005</v>
      </c>
      <c r="AI86" s="23">
        <f t="shared" si="33"/>
        <v>917.03880000000004</v>
      </c>
      <c r="AJ86" s="23">
        <f t="shared" si="33"/>
        <v>1112.059</v>
      </c>
      <c r="AK86" s="23">
        <f t="shared" si="33"/>
        <v>884.00259999999992</v>
      </c>
      <c r="AL86" s="23"/>
      <c r="AM86" s="31">
        <f t="shared" si="33"/>
        <v>8569.5154999999995</v>
      </c>
    </row>
    <row r="87" spans="2:39" hidden="1">
      <c r="B87" s="18" t="s">
        <v>28</v>
      </c>
      <c r="C87" s="23">
        <f t="shared" si="9"/>
        <v>844.03560000000004</v>
      </c>
      <c r="D87" s="23">
        <f t="shared" si="9"/>
        <v>861.04200000000003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1">
        <f t="shared" ref="O87" si="34">O63*O38</f>
        <v>10469.603200000001</v>
      </c>
      <c r="P87" s="23">
        <f t="shared" ref="P87:AA87" si="35">P63*P38</f>
        <v>588.96799999999996</v>
      </c>
      <c r="Q87" s="23">
        <f t="shared" si="35"/>
        <v>711.98400000000004</v>
      </c>
      <c r="R87" s="23">
        <f t="shared" si="35"/>
        <v>991.9914</v>
      </c>
      <c r="S87" s="23">
        <f t="shared" si="35"/>
        <v>1048.9824000000001</v>
      </c>
      <c r="T87" s="23">
        <f t="shared" si="35"/>
        <v>1065.0150000000001</v>
      </c>
      <c r="U87" s="23">
        <f t="shared" si="35"/>
        <v>1028.991</v>
      </c>
      <c r="V87" s="23">
        <f t="shared" si="35"/>
        <v>865.024</v>
      </c>
      <c r="W87" s="23">
        <f t="shared" si="35"/>
        <v>1097.0119999999999</v>
      </c>
      <c r="X87" s="23">
        <f t="shared" si="35"/>
        <v>1000.9313999999999</v>
      </c>
      <c r="Y87" s="23">
        <f t="shared" si="35"/>
        <v>920.99360000000001</v>
      </c>
      <c r="Z87" s="23">
        <f t="shared" si="35"/>
        <v>878.94299999999998</v>
      </c>
      <c r="AA87" s="23">
        <f t="shared" si="35"/>
        <v>938.99680000000001</v>
      </c>
      <c r="AB87" s="31">
        <f t="shared" si="11"/>
        <v>11173.672</v>
      </c>
      <c r="AC87" s="23">
        <f t="shared" ref="AC87:AM87" si="36">AC63*AC38</f>
        <v>942.01599999999996</v>
      </c>
      <c r="AD87" s="23">
        <f t="shared" si="36"/>
        <v>972.05399999999997</v>
      </c>
      <c r="AE87" s="23">
        <f t="shared" si="36"/>
        <v>1075.0350000000001</v>
      </c>
      <c r="AF87" s="23">
        <f t="shared" si="36"/>
        <v>969.99760000000003</v>
      </c>
      <c r="AG87" s="23">
        <f t="shared" si="36"/>
        <v>1099.0304000000001</v>
      </c>
      <c r="AH87" s="23">
        <f t="shared" si="36"/>
        <v>982.96439999999996</v>
      </c>
      <c r="AI87" s="23">
        <f t="shared" si="36"/>
        <v>985.9674</v>
      </c>
      <c r="AJ87" s="23">
        <f t="shared" si="36"/>
        <v>1123.9618</v>
      </c>
      <c r="AK87" s="23">
        <f t="shared" si="36"/>
        <v>926.03250000000003</v>
      </c>
      <c r="AL87" s="23"/>
      <c r="AM87" s="31">
        <f t="shared" si="36"/>
        <v>9076.732</v>
      </c>
    </row>
    <row r="88" spans="2:39" hidden="1">
      <c r="B88" s="18" t="s">
        <v>29</v>
      </c>
      <c r="C88" s="23">
        <f t="shared" si="9"/>
        <v>375.00240000000002</v>
      </c>
      <c r="D88" s="23">
        <f t="shared" si="9"/>
        <v>358.017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31">
        <f t="shared" ref="O88" si="37">O64*O39</f>
        <v>4269.1161000000002</v>
      </c>
      <c r="P88" s="23">
        <f t="shared" ref="P88:AA88" si="38">P64*P39</f>
        <v>305.9914</v>
      </c>
      <c r="Q88" s="23">
        <f t="shared" si="38"/>
        <v>391.01730000000003</v>
      </c>
      <c r="R88" s="23">
        <f t="shared" si="38"/>
        <v>468.02519999999998</v>
      </c>
      <c r="S88" s="23">
        <f t="shared" si="38"/>
        <v>398.99959999999999</v>
      </c>
      <c r="T88" s="23">
        <f t="shared" si="38"/>
        <v>378.00360000000001</v>
      </c>
      <c r="U88" s="23">
        <f t="shared" si="38"/>
        <v>374.99399999999997</v>
      </c>
      <c r="V88" s="23">
        <f t="shared" si="38"/>
        <v>432.99280000000005</v>
      </c>
      <c r="W88" s="23">
        <f t="shared" si="38"/>
        <v>552.0018</v>
      </c>
      <c r="X88" s="23">
        <f t="shared" si="38"/>
        <v>504.01399999999995</v>
      </c>
      <c r="Y88" s="23">
        <f t="shared" si="38"/>
        <v>461.96870000000001</v>
      </c>
      <c r="Z88" s="23">
        <f t="shared" si="38"/>
        <v>482.00640000000004</v>
      </c>
      <c r="AA88" s="23">
        <f t="shared" si="38"/>
        <v>572.00319999999999</v>
      </c>
      <c r="AB88" s="31">
        <f t="shared" si="11"/>
        <v>5343.2663999999995</v>
      </c>
      <c r="AC88" s="23">
        <f t="shared" ref="AC88:AM88" si="39">AC64*AC39</f>
        <v>507.9785</v>
      </c>
      <c r="AD88" s="23">
        <f t="shared" si="39"/>
        <v>514.02390000000003</v>
      </c>
      <c r="AE88" s="23">
        <f t="shared" si="39"/>
        <v>607.97519999999997</v>
      </c>
      <c r="AF88" s="23">
        <f t="shared" si="39"/>
        <v>551.99339999999995</v>
      </c>
      <c r="AG88" s="23">
        <f t="shared" si="39"/>
        <v>596.02499999999998</v>
      </c>
      <c r="AH88" s="23">
        <f t="shared" si="39"/>
        <v>522.02679999999998</v>
      </c>
      <c r="AI88" s="23">
        <f t="shared" si="39"/>
        <v>462.9966</v>
      </c>
      <c r="AJ88" s="23">
        <f t="shared" si="39"/>
        <v>548.01120000000003</v>
      </c>
      <c r="AK88" s="23">
        <f t="shared" si="39"/>
        <v>455.98739999999998</v>
      </c>
      <c r="AL88" s="23"/>
      <c r="AM88" s="31">
        <f t="shared" si="39"/>
        <v>4766.8224</v>
      </c>
    </row>
    <row r="89" spans="2:39" hidden="1">
      <c r="B89" s="18" t="s">
        <v>31</v>
      </c>
      <c r="C89" s="23">
        <f t="shared" si="9"/>
        <v>1469.91</v>
      </c>
      <c r="D89" s="23">
        <f t="shared" si="9"/>
        <v>1492.9276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31">
        <f t="shared" ref="O89" si="40">O65*O40</f>
        <v>17346.423500000001</v>
      </c>
      <c r="P89" s="23">
        <f t="shared" ref="P89:AA89" si="41">P65*P40</f>
        <v>1196.0235</v>
      </c>
      <c r="Q89" s="23">
        <f t="shared" si="41"/>
        <v>1473.9375</v>
      </c>
      <c r="R89" s="23">
        <f t="shared" si="41"/>
        <v>1809.0170000000001</v>
      </c>
      <c r="S89" s="23">
        <f t="shared" si="41"/>
        <v>1514.0106000000001</v>
      </c>
      <c r="T89" s="23">
        <f t="shared" si="41"/>
        <v>1443.088</v>
      </c>
      <c r="U89" s="23">
        <f t="shared" si="41"/>
        <v>1541.9580000000001</v>
      </c>
      <c r="V89" s="23">
        <f t="shared" si="41"/>
        <v>1732.0201999999999</v>
      </c>
      <c r="W89" s="23">
        <f t="shared" si="41"/>
        <v>2101.1255999999998</v>
      </c>
      <c r="X89" s="23">
        <f t="shared" si="41"/>
        <v>1804.0800000000002</v>
      </c>
      <c r="Y89" s="23">
        <f t="shared" si="41"/>
        <v>1648.9616000000001</v>
      </c>
      <c r="Z89" s="23">
        <f t="shared" si="41"/>
        <v>1560.0258999999999</v>
      </c>
      <c r="AA89" s="23">
        <f t="shared" si="41"/>
        <v>1767.9965999999999</v>
      </c>
      <c r="AB89" s="31">
        <f t="shared" si="11"/>
        <v>19677.16</v>
      </c>
      <c r="AC89" s="23">
        <f t="shared" ref="AC89:AM89" si="42">AC65*AC40</f>
        <v>1699.9290000000001</v>
      </c>
      <c r="AD89" s="23">
        <f t="shared" si="42"/>
        <v>1779.9567999999999</v>
      </c>
      <c r="AE89" s="23">
        <f t="shared" si="42"/>
        <v>1925.8974000000001</v>
      </c>
      <c r="AF89" s="23">
        <f t="shared" si="42"/>
        <v>1761.0909999999999</v>
      </c>
      <c r="AG89" s="23">
        <f t="shared" si="42"/>
        <v>1787.8784000000001</v>
      </c>
      <c r="AH89" s="23">
        <f t="shared" si="42"/>
        <v>1923.046</v>
      </c>
      <c r="AI89" s="23">
        <f t="shared" si="42"/>
        <v>2213.9292</v>
      </c>
      <c r="AJ89" s="23">
        <f t="shared" si="42"/>
        <v>2429.0279999999998</v>
      </c>
      <c r="AK89" s="23">
        <f t="shared" si="42"/>
        <v>1993.116</v>
      </c>
      <c r="AL89" s="23"/>
      <c r="AM89" s="31">
        <f t="shared" si="42"/>
        <v>17514.117600000001</v>
      </c>
    </row>
    <row r="90" spans="2:39" hidden="1">
      <c r="B90" s="18" t="s">
        <v>32</v>
      </c>
      <c r="C90" s="23">
        <f t="shared" si="9"/>
        <v>1178.0027</v>
      </c>
      <c r="D90" s="23">
        <f t="shared" si="9"/>
        <v>1089.0477000000001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31">
        <f t="shared" ref="O90" si="43">O66*O41</f>
        <v>13987.392</v>
      </c>
      <c r="P90" s="23">
        <f t="shared" ref="P90:AA90" si="44">P66*P41</f>
        <v>913.97400000000005</v>
      </c>
      <c r="Q90" s="23">
        <f t="shared" si="44"/>
        <v>1169.0337999999999</v>
      </c>
      <c r="R90" s="23">
        <f t="shared" si="44"/>
        <v>1344.99</v>
      </c>
      <c r="S90" s="23">
        <f t="shared" si="44"/>
        <v>1213.9816000000001</v>
      </c>
      <c r="T90" s="23">
        <f t="shared" si="44"/>
        <v>1048.0240000000001</v>
      </c>
      <c r="U90" s="23">
        <f t="shared" si="44"/>
        <v>1029.9660000000001</v>
      </c>
      <c r="V90" s="23">
        <f t="shared" si="44"/>
        <v>1179.068</v>
      </c>
      <c r="W90" s="23">
        <f t="shared" si="44"/>
        <v>1267.0115000000001</v>
      </c>
      <c r="X90" s="23">
        <f t="shared" si="44"/>
        <v>1138.9588000000001</v>
      </c>
      <c r="Y90" s="23">
        <f t="shared" si="44"/>
        <v>1073.0279</v>
      </c>
      <c r="Z90" s="23">
        <f t="shared" si="44"/>
        <v>1039.0305000000001</v>
      </c>
      <c r="AA90" s="23">
        <f t="shared" si="44"/>
        <v>1208.9665</v>
      </c>
      <c r="AB90" s="31">
        <f t="shared" si="11"/>
        <v>13688.5983</v>
      </c>
      <c r="AC90" s="23">
        <f t="shared" ref="AC90:AM90" si="45">AC66*AC41</f>
        <v>1145.0375999999999</v>
      </c>
      <c r="AD90" s="23">
        <f t="shared" si="45"/>
        <v>1133.0495999999998</v>
      </c>
      <c r="AE90" s="23">
        <f t="shared" si="45"/>
        <v>1191.9287999999999</v>
      </c>
      <c r="AF90" s="23">
        <f t="shared" si="45"/>
        <v>1145.9304999999999</v>
      </c>
      <c r="AG90" s="23">
        <f t="shared" si="45"/>
        <v>1244.0571</v>
      </c>
      <c r="AH90" s="23">
        <f t="shared" si="45"/>
        <v>927.9452</v>
      </c>
      <c r="AI90" s="23">
        <f t="shared" si="45"/>
        <v>0</v>
      </c>
      <c r="AJ90" s="23">
        <f t="shared" si="45"/>
        <v>0</v>
      </c>
      <c r="AK90" s="23">
        <f t="shared" si="45"/>
        <v>0</v>
      </c>
      <c r="AL90" s="23"/>
      <c r="AM90" s="31">
        <f t="shared" si="45"/>
        <v>6792.8706999999995</v>
      </c>
    </row>
    <row r="91" spans="2:39" hidden="1">
      <c r="B91" s="18" t="s">
        <v>33</v>
      </c>
      <c r="C91" s="23">
        <f t="shared" si="9"/>
        <v>1470.0462</v>
      </c>
      <c r="D91" s="23">
        <f t="shared" si="9"/>
        <v>1393.9476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31">
        <f t="shared" ref="O91" si="46">O67*O42</f>
        <v>18277.792000000001</v>
      </c>
      <c r="P91" s="23">
        <f t="shared" ref="P91:AA91" si="47">P67*P42</f>
        <v>1223.9744000000001</v>
      </c>
      <c r="Q91" s="23">
        <f t="shared" si="47"/>
        <v>1599.075</v>
      </c>
      <c r="R91" s="23">
        <f t="shared" si="47"/>
        <v>1871.0229999999999</v>
      </c>
      <c r="S91" s="23">
        <f t="shared" si="47"/>
        <v>1554.9102</v>
      </c>
      <c r="T91" s="23">
        <f t="shared" si="47"/>
        <v>1461.0749999999998</v>
      </c>
      <c r="U91" s="23">
        <f t="shared" si="47"/>
        <v>1405.9136000000001</v>
      </c>
      <c r="V91" s="23">
        <f t="shared" si="47"/>
        <v>1573.0377000000001</v>
      </c>
      <c r="W91" s="23">
        <f t="shared" si="47"/>
        <v>1771.9440000000002</v>
      </c>
      <c r="X91" s="23">
        <f t="shared" si="47"/>
        <v>1656.9932999999999</v>
      </c>
      <c r="Y91" s="23">
        <f t="shared" si="47"/>
        <v>1650.0614</v>
      </c>
      <c r="Z91" s="23">
        <f t="shared" si="47"/>
        <v>1499.01</v>
      </c>
      <c r="AA91" s="23">
        <f t="shared" si="47"/>
        <v>1613.9967999999999</v>
      </c>
      <c r="AB91" s="31">
        <f t="shared" si="11"/>
        <v>18967.164000000001</v>
      </c>
      <c r="AC91" s="23">
        <f t="shared" ref="AC91:AM91" si="48">AC67*AC42</f>
        <v>1606.9676999999999</v>
      </c>
      <c r="AD91" s="23">
        <f t="shared" si="48"/>
        <v>1574.9344999999998</v>
      </c>
      <c r="AE91" s="23">
        <f t="shared" si="48"/>
        <v>1725.0022999999999</v>
      </c>
      <c r="AF91" s="23">
        <f t="shared" si="48"/>
        <v>1624.9588999999999</v>
      </c>
      <c r="AG91" s="23">
        <f t="shared" si="48"/>
        <v>1803.0075000000002</v>
      </c>
      <c r="AH91" s="23">
        <f t="shared" si="48"/>
        <v>1337.0146</v>
      </c>
      <c r="AI91" s="23">
        <f t="shared" si="48"/>
        <v>0</v>
      </c>
      <c r="AJ91" s="23">
        <f t="shared" si="48"/>
        <v>0</v>
      </c>
      <c r="AK91" s="23">
        <f t="shared" si="48"/>
        <v>0</v>
      </c>
      <c r="AL91" s="23"/>
      <c r="AM91" s="31">
        <f t="shared" si="48"/>
        <v>9671.9642999999996</v>
      </c>
    </row>
    <row r="92" spans="2:39" hidden="1">
      <c r="B92" s="18" t="s">
        <v>34</v>
      </c>
      <c r="C92" s="23">
        <f t="shared" si="9"/>
        <v>856.97370000000001</v>
      </c>
      <c r="D92" s="23">
        <f t="shared" si="9"/>
        <v>24.0016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31">
        <f t="shared" ref="O92" si="49">O68*O43</f>
        <v>3785.8679999999999</v>
      </c>
      <c r="P92" s="23">
        <f t="shared" ref="P92:AA92" si="50">P68*P43</f>
        <v>445.99690000000004</v>
      </c>
      <c r="Q92" s="23">
        <f t="shared" si="50"/>
        <v>628.02699999999993</v>
      </c>
      <c r="R92" s="23">
        <f t="shared" si="50"/>
        <v>539.01599999999996</v>
      </c>
      <c r="S92" s="23">
        <f t="shared" si="50"/>
        <v>513</v>
      </c>
      <c r="T92" s="23">
        <f t="shared" si="50"/>
        <v>522.97199999999998</v>
      </c>
      <c r="U92" s="23">
        <f t="shared" si="50"/>
        <v>1075.0103999999999</v>
      </c>
      <c r="V92" s="23">
        <f t="shared" si="50"/>
        <v>2438.1120000000001</v>
      </c>
      <c r="W92" s="23">
        <f t="shared" si="50"/>
        <v>2912.9850000000001</v>
      </c>
      <c r="X92" s="23">
        <f t="shared" si="50"/>
        <v>3006.15</v>
      </c>
      <c r="Y92" s="23">
        <f t="shared" si="50"/>
        <v>2747.0057999999999</v>
      </c>
      <c r="Z92" s="23">
        <f t="shared" si="50"/>
        <v>2217.0720000000001</v>
      </c>
      <c r="AA92" s="23">
        <f t="shared" si="50"/>
        <v>3760.1597999999999</v>
      </c>
      <c r="AB92" s="31">
        <f t="shared" si="11"/>
        <v>20837.126</v>
      </c>
      <c r="AC92" s="23">
        <f t="shared" ref="AC92:AM92" si="51">AC68*AC43</f>
        <v>4042.9115999999999</v>
      </c>
      <c r="AD92" s="23">
        <f t="shared" si="51"/>
        <v>3975.2179999999998</v>
      </c>
      <c r="AE92" s="23">
        <f t="shared" si="51"/>
        <v>4638.8792000000003</v>
      </c>
      <c r="AF92" s="23">
        <f t="shared" si="51"/>
        <v>3977.8270000000002</v>
      </c>
      <c r="AG92" s="23">
        <f t="shared" si="51"/>
        <v>4519.0910999999996</v>
      </c>
      <c r="AH92" s="23">
        <f t="shared" si="51"/>
        <v>4585.1286</v>
      </c>
      <c r="AI92" s="23">
        <f t="shared" si="51"/>
        <v>4452.8483999999999</v>
      </c>
      <c r="AJ92" s="23">
        <f t="shared" si="51"/>
        <v>5106.8555999999999</v>
      </c>
      <c r="AK92" s="23">
        <f t="shared" si="51"/>
        <v>4468.2528000000002</v>
      </c>
      <c r="AL92" s="23"/>
      <c r="AM92" s="31">
        <f t="shared" si="51"/>
        <v>39765.948799999998</v>
      </c>
    </row>
    <row r="93" spans="2:39" hidden="1">
      <c r="B93" s="18" t="s">
        <v>35</v>
      </c>
      <c r="C93" s="23">
        <f t="shared" si="9"/>
        <v>109.9952</v>
      </c>
      <c r="D93" s="23">
        <f t="shared" si="9"/>
        <v>9.0001999999999995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1">
        <f t="shared" ref="O93" si="52">O69*O44</f>
        <v>432</v>
      </c>
      <c r="P93" s="23">
        <f t="shared" ref="P93:AA93" si="53">P69*P44</f>
        <v>48.003100000000003</v>
      </c>
      <c r="Q93" s="23">
        <f t="shared" si="53"/>
        <v>127.00349999999999</v>
      </c>
      <c r="R93" s="23">
        <f t="shared" si="53"/>
        <v>107.00490000000001</v>
      </c>
      <c r="S93" s="23">
        <f t="shared" si="53"/>
        <v>71.995999999999995</v>
      </c>
      <c r="T93" s="23">
        <f t="shared" si="53"/>
        <v>93.991100000000003</v>
      </c>
      <c r="U93" s="23">
        <f t="shared" si="53"/>
        <v>225.00710000000001</v>
      </c>
      <c r="V93" s="23">
        <f t="shared" si="53"/>
        <v>475.9864</v>
      </c>
      <c r="W93" s="23">
        <f t="shared" si="53"/>
        <v>571.99480000000005</v>
      </c>
      <c r="X93" s="23">
        <f t="shared" si="53"/>
        <v>427.00380000000001</v>
      </c>
      <c r="Y93" s="23">
        <f t="shared" si="53"/>
        <v>405.01640000000003</v>
      </c>
      <c r="Z93" s="23">
        <f t="shared" si="53"/>
        <v>353.00650000000002</v>
      </c>
      <c r="AA93" s="23">
        <f t="shared" si="53"/>
        <v>633.03239999999994</v>
      </c>
      <c r="AB93" s="31">
        <f t="shared" si="11"/>
        <v>3547.8588999999997</v>
      </c>
      <c r="AC93" s="23">
        <f t="shared" ref="AC93:AM93" si="54">AC69*AC44</f>
        <v>691.96460000000002</v>
      </c>
      <c r="AD93" s="23">
        <f t="shared" si="54"/>
        <v>745.99799999999993</v>
      </c>
      <c r="AE93" s="23">
        <f t="shared" si="54"/>
        <v>787.0104</v>
      </c>
      <c r="AF93" s="23">
        <f t="shared" si="54"/>
        <v>647.02539999999999</v>
      </c>
      <c r="AG93" s="23">
        <f t="shared" si="54"/>
        <v>784.04</v>
      </c>
      <c r="AH93" s="23">
        <f t="shared" si="54"/>
        <v>690.97280000000001</v>
      </c>
      <c r="AI93" s="23">
        <f t="shared" si="54"/>
        <v>727.03399999999999</v>
      </c>
      <c r="AJ93" s="23">
        <f t="shared" si="54"/>
        <v>850.00920000000008</v>
      </c>
      <c r="AK93" s="23">
        <f t="shared" si="54"/>
        <v>736.01919999999996</v>
      </c>
      <c r="AL93" s="23"/>
      <c r="AM93" s="31">
        <f t="shared" si="54"/>
        <v>6660.0050000000001</v>
      </c>
    </row>
    <row r="94" spans="2:39" hidden="1">
      <c r="B94" s="18" t="s">
        <v>17</v>
      </c>
      <c r="C94" s="23">
        <f t="shared" si="9"/>
        <v>639.97500000000002</v>
      </c>
      <c r="D94" s="23">
        <f t="shared" si="9"/>
        <v>626.99199999999996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31">
        <f t="shared" ref="O94" si="55">O70*O45</f>
        <v>7854.5506000000005</v>
      </c>
      <c r="P94" s="23">
        <f t="shared" ref="P94:AA94" si="56">P70*P45</f>
        <v>539.02690000000007</v>
      </c>
      <c r="Q94" s="23">
        <f t="shared" si="56"/>
        <v>698.97250000000008</v>
      </c>
      <c r="R94" s="23">
        <f t="shared" si="56"/>
        <v>814.02300000000002</v>
      </c>
      <c r="S94" s="23">
        <f t="shared" si="56"/>
        <v>760.04240000000004</v>
      </c>
      <c r="T94" s="23">
        <f t="shared" si="56"/>
        <v>734.02880000000005</v>
      </c>
      <c r="U94" s="23">
        <f t="shared" si="56"/>
        <v>672.98680000000002</v>
      </c>
      <c r="V94" s="23">
        <f t="shared" si="56"/>
        <v>644.96879999999999</v>
      </c>
      <c r="W94" s="23">
        <f t="shared" si="56"/>
        <v>769.97350000000006</v>
      </c>
      <c r="X94" s="23">
        <f t="shared" si="56"/>
        <v>652.98869999999999</v>
      </c>
      <c r="Y94" s="23">
        <f t="shared" si="56"/>
        <v>705.98699999999997</v>
      </c>
      <c r="Z94" s="23">
        <f t="shared" si="56"/>
        <v>596.99400000000003</v>
      </c>
      <c r="AA94" s="23">
        <f t="shared" si="56"/>
        <v>676.97280000000001</v>
      </c>
      <c r="AB94" s="31">
        <f t="shared" si="11"/>
        <v>8303.4357999999993</v>
      </c>
      <c r="AC94" s="23">
        <f t="shared" ref="AC94:AM94" si="57">AC70*AC45</f>
        <v>660.0009</v>
      </c>
      <c r="AD94" s="23">
        <f t="shared" si="57"/>
        <v>710.02800000000002</v>
      </c>
      <c r="AE94" s="23">
        <f t="shared" si="57"/>
        <v>794.01380000000006</v>
      </c>
      <c r="AF94" s="23">
        <f t="shared" si="57"/>
        <v>731.03539999999998</v>
      </c>
      <c r="AG94" s="23">
        <f t="shared" si="57"/>
        <v>726.97439999999995</v>
      </c>
      <c r="AH94" s="23">
        <f t="shared" si="57"/>
        <v>743.95830000000001</v>
      </c>
      <c r="AI94" s="23">
        <f t="shared" si="57"/>
        <v>750.98119999999994</v>
      </c>
      <c r="AJ94" s="23">
        <f t="shared" si="57"/>
        <v>849.01300000000003</v>
      </c>
      <c r="AK94" s="23">
        <f t="shared" si="57"/>
        <v>706.01949999999999</v>
      </c>
      <c r="AL94" s="23"/>
      <c r="AM94" s="31">
        <f t="shared" si="57"/>
        <v>6671.8890000000001</v>
      </c>
    </row>
    <row r="95" spans="2:39" hidden="1">
      <c r="B95" s="18" t="s">
        <v>18</v>
      </c>
      <c r="C95" s="23">
        <f t="shared" si="9"/>
        <v>1846.1036000000001</v>
      </c>
      <c r="D95" s="23">
        <f t="shared" si="9"/>
        <v>1925.1071999999999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31">
        <f t="shared" ref="O95" si="58">O71*O46</f>
        <v>28083.722000000002</v>
      </c>
      <c r="P95" s="23">
        <f t="shared" ref="P95:AB98" si="59">P71*P46</f>
        <v>2146.9223999999999</v>
      </c>
      <c r="Q95" s="23">
        <f t="shared" si="59"/>
        <v>2667.9807000000001</v>
      </c>
      <c r="R95" s="23">
        <f t="shared" si="59"/>
        <v>3169.0720000000001</v>
      </c>
      <c r="S95" s="23">
        <f t="shared" si="59"/>
        <v>2890.1320000000001</v>
      </c>
      <c r="T95" s="23">
        <f t="shared" si="59"/>
        <v>2730.0459999999998</v>
      </c>
      <c r="U95" s="23">
        <f t="shared" si="59"/>
        <v>2852.0424000000003</v>
      </c>
      <c r="V95" s="23">
        <f t="shared" si="59"/>
        <v>2503.89</v>
      </c>
      <c r="W95" s="23">
        <f t="shared" si="59"/>
        <v>2868.9375</v>
      </c>
      <c r="X95" s="23">
        <f t="shared" si="59"/>
        <v>2552.0118000000002</v>
      </c>
      <c r="Y95" s="23">
        <f t="shared" si="59"/>
        <v>2571.8538999999996</v>
      </c>
      <c r="Z95" s="23">
        <f t="shared" si="59"/>
        <v>2446.873</v>
      </c>
      <c r="AA95" s="23">
        <f t="shared" si="59"/>
        <v>2657.1600000000003</v>
      </c>
      <c r="AB95" s="31">
        <f t="shared" si="59"/>
        <v>32186.633600000001</v>
      </c>
      <c r="AC95" s="23">
        <f t="shared" ref="AC95:AM95" si="60">AC71*AC46</f>
        <v>2685.1271999999999</v>
      </c>
      <c r="AD95" s="23">
        <f t="shared" si="60"/>
        <v>2715.0981000000002</v>
      </c>
      <c r="AE95" s="23">
        <f t="shared" si="60"/>
        <v>2858.0189999999998</v>
      </c>
      <c r="AF95" s="23">
        <f t="shared" si="60"/>
        <v>2581.1460999999999</v>
      </c>
      <c r="AG95" s="23">
        <f t="shared" si="60"/>
        <v>2943.9358000000002</v>
      </c>
      <c r="AH95" s="23">
        <f t="shared" si="60"/>
        <v>2875.9328</v>
      </c>
      <c r="AI95" s="23">
        <f t="shared" si="60"/>
        <v>2479.1381999999999</v>
      </c>
      <c r="AJ95" s="23">
        <f t="shared" si="60"/>
        <v>2883.8972000000003</v>
      </c>
      <c r="AK95" s="23">
        <f t="shared" si="60"/>
        <v>2456.0486000000001</v>
      </c>
      <c r="AL95" s="23"/>
      <c r="AM95" s="31">
        <f t="shared" si="60"/>
        <v>24477.504399999998</v>
      </c>
    </row>
    <row r="96" spans="2:39" hidden="1">
      <c r="B96" s="18" t="s">
        <v>15</v>
      </c>
      <c r="C96" s="23">
        <f t="shared" si="9"/>
        <v>4736.0851999999995</v>
      </c>
      <c r="D96" s="23">
        <f t="shared" si="9"/>
        <v>4436.7623999999996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31">
        <f t="shared" ref="O96" si="61">O72*O47</f>
        <v>54894.422500000001</v>
      </c>
      <c r="P96" s="23">
        <f t="shared" ref="P96:AA96" si="62">P72*P47</f>
        <v>4013.8026</v>
      </c>
      <c r="Q96" s="23">
        <f t="shared" si="62"/>
        <v>4506.99</v>
      </c>
      <c r="R96" s="23">
        <f t="shared" si="62"/>
        <v>5282.6714999999995</v>
      </c>
      <c r="S96" s="23">
        <f t="shared" si="62"/>
        <v>4910.7276000000002</v>
      </c>
      <c r="T96" s="23">
        <f t="shared" si="62"/>
        <v>4600.0439999999999</v>
      </c>
      <c r="U96" s="23">
        <f t="shared" si="62"/>
        <v>4836.808</v>
      </c>
      <c r="V96" s="23">
        <f t="shared" si="62"/>
        <v>5975.8649999999998</v>
      </c>
      <c r="W96" s="23">
        <f t="shared" si="62"/>
        <v>6038.9540000000006</v>
      </c>
      <c r="X96" s="23">
        <f t="shared" si="62"/>
        <v>5512.1055000000006</v>
      </c>
      <c r="Y96" s="23">
        <f t="shared" si="62"/>
        <v>5502.0764000000008</v>
      </c>
      <c r="Z96" s="23">
        <f t="shared" si="62"/>
        <v>5227.3044999999993</v>
      </c>
      <c r="AA96" s="23">
        <f t="shared" si="62"/>
        <v>6150.0447000000004</v>
      </c>
      <c r="AB96" s="31">
        <f t="shared" si="59"/>
        <v>62779.167000000001</v>
      </c>
      <c r="AC96" s="23">
        <f t="shared" ref="AC96:AM96" si="63">AC72*AC47</f>
        <v>6517.2033000000001</v>
      </c>
      <c r="AD96" s="23">
        <f t="shared" si="63"/>
        <v>6261.2498000000005</v>
      </c>
      <c r="AE96" s="23">
        <f t="shared" si="63"/>
        <v>7082.1480000000001</v>
      </c>
      <c r="AF96" s="23">
        <f t="shared" si="63"/>
        <v>6447.768</v>
      </c>
      <c r="AG96" s="23">
        <f t="shared" si="63"/>
        <v>6931.14</v>
      </c>
      <c r="AH96" s="23">
        <f t="shared" si="63"/>
        <v>6443.2367999999997</v>
      </c>
      <c r="AI96" s="23">
        <f t="shared" si="63"/>
        <v>6670.8890000000001</v>
      </c>
      <c r="AJ96" s="23">
        <f t="shared" si="63"/>
        <v>6904.2465000000002</v>
      </c>
      <c r="AK96" s="23">
        <f t="shared" si="63"/>
        <v>6398.0529999999999</v>
      </c>
      <c r="AL96" s="23"/>
      <c r="AM96" s="31">
        <f t="shared" si="63"/>
        <v>59657.464500000002</v>
      </c>
    </row>
    <row r="97" spans="2:39" hidden="1">
      <c r="B97" s="18" t="s">
        <v>16</v>
      </c>
      <c r="C97" s="23">
        <f t="shared" si="9"/>
        <v>6372.0303999999996</v>
      </c>
      <c r="D97" s="23">
        <f t="shared" si="9"/>
        <v>5657.2384000000002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31">
        <f t="shared" ref="O97" si="64">O73*O48</f>
        <v>68635.321200000006</v>
      </c>
      <c r="P97" s="23">
        <f t="shared" ref="P97:AA97" si="65">P73*P48</f>
        <v>5678.2232000000004</v>
      </c>
      <c r="Q97" s="23">
        <f t="shared" si="65"/>
        <v>5863.683</v>
      </c>
      <c r="R97" s="23">
        <f t="shared" si="65"/>
        <v>6608.7020999999995</v>
      </c>
      <c r="S97" s="23">
        <f t="shared" si="65"/>
        <v>6278.1311999999998</v>
      </c>
      <c r="T97" s="23">
        <f t="shared" si="65"/>
        <v>5848.0198</v>
      </c>
      <c r="U97" s="23">
        <f t="shared" si="65"/>
        <v>5840.1954000000005</v>
      </c>
      <c r="V97" s="23">
        <f t="shared" si="65"/>
        <v>6059.7575999999999</v>
      </c>
      <c r="W97" s="23">
        <f t="shared" si="65"/>
        <v>6225.6336000000001</v>
      </c>
      <c r="X97" s="23">
        <f t="shared" si="65"/>
        <v>5870.777</v>
      </c>
      <c r="Y97" s="23">
        <f t="shared" si="65"/>
        <v>5786.3438999999998</v>
      </c>
      <c r="Z97" s="23">
        <f t="shared" si="65"/>
        <v>5124.68</v>
      </c>
      <c r="AA97" s="23">
        <f t="shared" si="65"/>
        <v>5814.7944000000007</v>
      </c>
      <c r="AB97" s="31">
        <f t="shared" si="59"/>
        <v>71201.423699999999</v>
      </c>
      <c r="AC97" s="23">
        <f t="shared" ref="AC97:AM97" si="66">AC73*AC48</f>
        <v>6147.3555000000006</v>
      </c>
      <c r="AD97" s="23">
        <f t="shared" si="66"/>
        <v>5944.7492000000002</v>
      </c>
      <c r="AE97" s="23">
        <f t="shared" si="66"/>
        <v>6380.2074999999995</v>
      </c>
      <c r="AF97" s="23">
        <f t="shared" si="66"/>
        <v>5875.1727999999994</v>
      </c>
      <c r="AG97" s="23">
        <f t="shared" si="66"/>
        <v>6164.0471000000007</v>
      </c>
      <c r="AH97" s="23">
        <f t="shared" si="66"/>
        <v>5661.9708000000001</v>
      </c>
      <c r="AI97" s="23">
        <f t="shared" si="66"/>
        <v>6545.8756000000003</v>
      </c>
      <c r="AJ97" s="23">
        <f t="shared" si="66"/>
        <v>6677.0418</v>
      </c>
      <c r="AK97" s="23">
        <f t="shared" si="66"/>
        <v>6158.6459999999997</v>
      </c>
      <c r="AL97" s="23"/>
      <c r="AM97" s="31">
        <f t="shared" si="66"/>
        <v>55558.129799999995</v>
      </c>
    </row>
    <row r="98" spans="2:39" hidden="1">
      <c r="B98" s="18" t="s">
        <v>30</v>
      </c>
      <c r="C98" s="23">
        <f t="shared" si="9"/>
        <v>16825.466399999998</v>
      </c>
      <c r="D98" s="23">
        <f t="shared" si="9"/>
        <v>15485.135400000001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31">
        <f t="shared" ref="O98" si="67">O74*O49</f>
        <v>184998.33</v>
      </c>
      <c r="P98" s="23">
        <f t="shared" ref="P98:AA98" si="68">P74*P49</f>
        <v>15550.423199999999</v>
      </c>
      <c r="Q98" s="23">
        <f t="shared" si="68"/>
        <v>16447.196499999998</v>
      </c>
      <c r="R98" s="23">
        <f t="shared" si="68"/>
        <v>19469.324800000002</v>
      </c>
      <c r="S98" s="23">
        <f t="shared" si="68"/>
        <v>18550.91</v>
      </c>
      <c r="T98" s="23">
        <f t="shared" si="68"/>
        <v>17226.7186</v>
      </c>
      <c r="U98" s="23">
        <f t="shared" si="68"/>
        <v>14183.4537</v>
      </c>
      <c r="V98" s="23">
        <f t="shared" si="68"/>
        <v>17210.055400000001</v>
      </c>
      <c r="W98" s="23">
        <f t="shared" si="68"/>
        <v>18056.0664</v>
      </c>
      <c r="X98" s="23">
        <f t="shared" si="68"/>
        <v>17362.758000000002</v>
      </c>
      <c r="Y98" s="23">
        <f t="shared" si="68"/>
        <v>14086.051299999999</v>
      </c>
      <c r="Z98" s="23">
        <f t="shared" si="68"/>
        <v>14292.921400000001</v>
      </c>
      <c r="AA98" s="23">
        <f t="shared" si="68"/>
        <v>16358.91</v>
      </c>
      <c r="AB98" s="31">
        <f t="shared" si="59"/>
        <v>199532.35260000001</v>
      </c>
      <c r="AC98" s="23">
        <f t="shared" ref="AC98:AM98" si="69">AC74*AC49</f>
        <v>15264.225</v>
      </c>
      <c r="AD98" s="23">
        <f t="shared" si="69"/>
        <v>15155.9324</v>
      </c>
      <c r="AE98" s="23">
        <f t="shared" si="69"/>
        <v>17722.7336</v>
      </c>
      <c r="AF98" s="23">
        <f t="shared" si="69"/>
        <v>16310.92</v>
      </c>
      <c r="AG98" s="23">
        <f t="shared" si="69"/>
        <v>18223.189200000001</v>
      </c>
      <c r="AH98" s="23">
        <f t="shared" si="69"/>
        <v>17097.255999999998</v>
      </c>
      <c r="AI98" s="23">
        <f t="shared" si="69"/>
        <v>16451.688000000002</v>
      </c>
      <c r="AJ98" s="23">
        <f t="shared" si="69"/>
        <v>17875.065599999998</v>
      </c>
      <c r="AK98" s="23">
        <f t="shared" si="69"/>
        <v>15720.007799999999</v>
      </c>
      <c r="AL98" s="23"/>
      <c r="AM98" s="31">
        <f t="shared" si="69"/>
        <v>149818.65280000001</v>
      </c>
    </row>
    <row r="99" spans="2:39" hidden="1">
      <c r="B99" s="26" t="s">
        <v>36</v>
      </c>
      <c r="C99" s="28">
        <f>SUM(C78:C98)</f>
        <v>44694.804999999993</v>
      </c>
      <c r="D99" s="28">
        <f>SUM(D78:D98)</f>
        <v>41330.074099999998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40">
        <f t="shared" ref="O99:AC99" si="70">SUM(O78:O98)</f>
        <v>508520.38399999996</v>
      </c>
      <c r="P99" s="28">
        <f t="shared" si="70"/>
        <v>38963.844299999997</v>
      </c>
      <c r="Q99" s="28">
        <f t="shared" si="70"/>
        <v>44524.929399999994</v>
      </c>
      <c r="R99" s="28">
        <f t="shared" si="70"/>
        <v>52534.607500000006</v>
      </c>
      <c r="S99" s="28">
        <f t="shared" si="70"/>
        <v>48528.729700000004</v>
      </c>
      <c r="T99" s="28">
        <f t="shared" si="70"/>
        <v>45344.131999999998</v>
      </c>
      <c r="U99" s="28">
        <f t="shared" si="70"/>
        <v>43310.437300000005</v>
      </c>
      <c r="V99" s="28">
        <f t="shared" si="70"/>
        <v>49785.927100000001</v>
      </c>
      <c r="W99" s="28">
        <f t="shared" si="70"/>
        <v>54328.785300000003</v>
      </c>
      <c r="X99" s="28">
        <f t="shared" si="70"/>
        <v>49422.542500000003</v>
      </c>
      <c r="Y99" s="28">
        <f t="shared" si="70"/>
        <v>45628.381600000008</v>
      </c>
      <c r="Z99" s="28">
        <f t="shared" si="70"/>
        <v>43207.804900000003</v>
      </c>
      <c r="AA99" s="28">
        <f t="shared" si="70"/>
        <v>50727.086599999995</v>
      </c>
      <c r="AB99" s="40">
        <f t="shared" si="70"/>
        <v>568442.47380000004</v>
      </c>
      <c r="AC99" s="28">
        <f t="shared" si="70"/>
        <v>50150.750099999997</v>
      </c>
      <c r="AD99" s="28">
        <f t="shared" ref="AD99:AK99" si="71">SUM(AD78:AD98)</f>
        <v>50150.427099999994</v>
      </c>
      <c r="AE99" s="28">
        <f t="shared" si="71"/>
        <v>56200.577799999999</v>
      </c>
      <c r="AF99" s="28">
        <f t="shared" si="71"/>
        <v>51758.790899999993</v>
      </c>
      <c r="AG99" s="28">
        <f t="shared" si="71"/>
        <v>54971.894099999998</v>
      </c>
      <c r="AH99" s="28">
        <f t="shared" si="71"/>
        <v>52137.444799999997</v>
      </c>
      <c r="AI99" s="28">
        <f t="shared" si="71"/>
        <v>47942.357900000003</v>
      </c>
      <c r="AJ99" s="28">
        <f t="shared" si="71"/>
        <v>52452.034899999999</v>
      </c>
      <c r="AK99" s="28">
        <f t="shared" si="71"/>
        <v>46050.126300000004</v>
      </c>
      <c r="AL99" s="28"/>
      <c r="AM99" s="40">
        <f>SUM(AM78:AM98)</f>
        <v>462367.19400000002</v>
      </c>
    </row>
    <row r="100" spans="2:39" hidden="1"/>
  </sheetData>
  <sortState ref="B29:D49">
    <sortCondition ref="B29:B4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KPI Results - October</vt:lpstr>
      <vt:lpstr>KPI Results - Last 12 Months</vt:lpstr>
      <vt:lpstr>Customer Complaints - VA</vt:lpstr>
      <vt:lpstr>KPI Results - Last 24 Months</vt:lpstr>
      <vt:lpstr>OTP by Route - Last 12 Months</vt:lpstr>
      <vt:lpstr>Cinder Bed Road - OTP by Route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Scarlett R.</dc:creator>
  <cp:lastModifiedBy>WMATA</cp:lastModifiedBy>
  <cp:lastPrinted>2017-12-14T19:13:58Z</cp:lastPrinted>
  <dcterms:created xsi:type="dcterms:W3CDTF">2017-10-02T17:18:51Z</dcterms:created>
  <dcterms:modified xsi:type="dcterms:W3CDTF">2017-12-14T19:19:12Z</dcterms:modified>
</cp:coreProperties>
</file>